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130" activeTab="1"/>
  </bookViews>
  <sheets>
    <sheet name="Parametros" sheetId="1" r:id="rId1"/>
    <sheet name="Teste1" sheetId="2" r:id="rId2"/>
    <sheet name="Teste2" sheetId="3" r:id="rId3"/>
    <sheet name="Teste3" sheetId="4" r:id="rId4"/>
    <sheet name="Teste4" sheetId="5" r:id="rId5"/>
    <sheet name="Teste5" sheetId="6" r:id="rId6"/>
    <sheet name="Teste6" sheetId="7" r:id="rId7"/>
    <sheet name="Teste Mondrian" sheetId="8" r:id="rId8"/>
    <sheet name="Teste XLink" sheetId="9" r:id="rId9"/>
    <sheet name="LMDQL x MDX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Casa</author>
  </authors>
  <commentList>
    <comment ref="T42" authorId="0">
      <text>
        <r>
          <rPr>
            <b/>
            <sz val="8"/>
            <rFont val="Tahoma"/>
            <family val="2"/>
          </rPr>
          <t>Casa:</t>
        </r>
        <r>
          <rPr>
            <sz val="8"/>
            <rFont val="Tahoma"/>
            <family val="2"/>
          </rPr>
          <t xml:space="preserve">
Em uma das execuções ocorreu o problema java.lang.OutOfMemoryError: Java heap space</t>
        </r>
      </text>
    </comment>
    <comment ref="H12" authorId="0">
      <text>
        <r>
          <rPr>
            <sz val="10"/>
            <rFont val="Tahoma"/>
            <family val="2"/>
          </rPr>
          <t xml:space="preserve">Na execução desta consulta ocorreu erro: </t>
        </r>
        <r>
          <rPr>
            <b/>
            <sz val="10"/>
            <rFont val="Tahoma"/>
            <family val="2"/>
          </rPr>
          <t>java.lang.OutOfMemoryError: Java heap space</t>
        </r>
        <r>
          <rPr>
            <sz val="10"/>
            <rFont val="Tahoma"/>
            <family val="2"/>
          </rPr>
          <t>. Mesmo considerando tempo de execução igual a zero, o tempo global do eXist foi superior ao dos outros SGBDs.</t>
        </r>
      </text>
    </comment>
  </commentList>
</comments>
</file>

<file path=xl/comments3.xml><?xml version="1.0" encoding="utf-8"?>
<comments xmlns="http://schemas.openxmlformats.org/spreadsheetml/2006/main">
  <authors>
    <author>Casa</author>
  </authors>
  <commentList>
    <comment ref="H12" authorId="0">
      <text>
        <r>
          <rPr>
            <sz val="10"/>
            <rFont val="Tahoma"/>
            <family val="2"/>
          </rPr>
          <t xml:space="preserve">Na execução desta consulta ocorreu erro: </t>
        </r>
        <r>
          <rPr>
            <b/>
            <sz val="10"/>
            <rFont val="Tahoma"/>
            <family val="2"/>
          </rPr>
          <t>java.lang.OutOfMemoryError: Java heap space</t>
        </r>
        <r>
          <rPr>
            <sz val="10"/>
            <rFont val="Tahoma"/>
            <family val="2"/>
          </rPr>
          <t>. Mesmo considerando tempo de execução igual a zero, o tempo global do eXist foi superior ao dos outros SGBDs.</t>
        </r>
      </text>
    </comment>
  </commentList>
</comments>
</file>

<file path=xl/comments4.xml><?xml version="1.0" encoding="utf-8"?>
<comments xmlns="http://schemas.openxmlformats.org/spreadsheetml/2006/main">
  <authors>
    <author>Casa</author>
  </authors>
  <commentList>
    <comment ref="H14" authorId="0">
      <text>
        <r>
          <rPr>
            <sz val="10"/>
            <rFont val="Tahoma"/>
            <family val="2"/>
          </rPr>
          <t xml:space="preserve">Na execução desta consulta ocorreu erro: </t>
        </r>
        <r>
          <rPr>
            <b/>
            <sz val="10"/>
            <rFont val="Tahoma"/>
            <family val="2"/>
          </rPr>
          <t>java.lang.OutOfMemoryError: Java heap space</t>
        </r>
        <r>
          <rPr>
            <sz val="10"/>
            <rFont val="Tahoma"/>
            <family val="2"/>
          </rPr>
          <t>. Mesmo considerando tempo de execução igual a zero, o tempo global do eXist foi superior ao dos outros SGBDs.</t>
        </r>
      </text>
    </comment>
  </commentList>
</comments>
</file>

<file path=xl/comments5.xml><?xml version="1.0" encoding="utf-8"?>
<comments xmlns="http://schemas.openxmlformats.org/spreadsheetml/2006/main">
  <authors>
    <author>Casa</author>
  </authors>
  <commentList>
    <comment ref="H14" authorId="0">
      <text>
        <r>
          <rPr>
            <sz val="10"/>
            <rFont val="Tahoma"/>
            <family val="2"/>
          </rPr>
          <t xml:space="preserve">Na execução desta consulta ocorreu erro: </t>
        </r>
        <r>
          <rPr>
            <b/>
            <sz val="10"/>
            <rFont val="Tahoma"/>
            <family val="2"/>
          </rPr>
          <t>java.lang.OutOfMemoryError: Java heap space</t>
        </r>
        <r>
          <rPr>
            <sz val="10"/>
            <rFont val="Tahoma"/>
            <family val="2"/>
          </rPr>
          <t>. Mesmo considerando tempo de execução igual a zero, o tempo global do eXist foi superior ao dos outros SGBDs.</t>
        </r>
      </text>
    </comment>
  </commentList>
</comments>
</file>

<file path=xl/comments6.xml><?xml version="1.0" encoding="utf-8"?>
<comments xmlns="http://schemas.openxmlformats.org/spreadsheetml/2006/main">
  <authors>
    <author>Casa</author>
  </authors>
  <commentList>
    <comment ref="H14" authorId="0">
      <text>
        <r>
          <rPr>
            <sz val="10"/>
            <rFont val="Tahoma"/>
            <family val="2"/>
          </rPr>
          <t xml:space="preserve">Na execução desta consulta ocorreu erro: </t>
        </r>
        <r>
          <rPr>
            <b/>
            <sz val="10"/>
            <rFont val="Tahoma"/>
            <family val="2"/>
          </rPr>
          <t>java.lang.OutOfMemoryError: Java heap space</t>
        </r>
        <r>
          <rPr>
            <sz val="10"/>
            <rFont val="Tahoma"/>
            <family val="2"/>
          </rPr>
          <t>. Mesmo considerando tempo de execução igual a zero, o tempo global do eXist foi superior ao dos outros SGBDs.</t>
        </r>
      </text>
    </comment>
  </commentList>
</comments>
</file>

<file path=xl/comments7.xml><?xml version="1.0" encoding="utf-8"?>
<comments xmlns="http://schemas.openxmlformats.org/spreadsheetml/2006/main">
  <authors>
    <author>Casa</author>
  </authors>
  <commentList>
    <comment ref="H14" authorId="0">
      <text>
        <r>
          <rPr>
            <sz val="10"/>
            <rFont val="Tahoma"/>
            <family val="2"/>
          </rPr>
          <t xml:space="preserve">Na execução desta consulta ocorreu erro: </t>
        </r>
        <r>
          <rPr>
            <b/>
            <sz val="10"/>
            <rFont val="Tahoma"/>
            <family val="2"/>
          </rPr>
          <t>java.lang.OutOfMemoryError: Java heap space</t>
        </r>
        <r>
          <rPr>
            <sz val="10"/>
            <rFont val="Tahoma"/>
            <family val="2"/>
          </rPr>
          <t>. Mesmo considerando tempo de execução igual a zero, o tempo global do eXist foi superior ao dos outros SGBDs.</t>
        </r>
      </text>
    </comment>
  </commentList>
</comments>
</file>

<file path=xl/sharedStrings.xml><?xml version="1.0" encoding="utf-8"?>
<sst xmlns="http://schemas.openxmlformats.org/spreadsheetml/2006/main" count="6883" uniqueCount="209">
  <si>
    <t>Testes com queries SQL geradas pelo Mondrian</t>
  </si>
  <si>
    <t>http://localhost:8888/mondrian/testpage.jsp?query=mondrian</t>
  </si>
  <si>
    <t>URL:</t>
  </si>
  <si>
    <t>Página</t>
  </si>
  <si>
    <t>Queries</t>
  </si>
  <si>
    <t>select `time_by_day`.`the_year` as `c0` from `time_by_day` as `time_by_day` group by `time_by_day`.`the_year` order by ISNULL(`time_by_day`.`the_year`), `time_by_day`.`the_year` ASC</t>
  </si>
  <si>
    <t>MySQL</t>
  </si>
  <si>
    <t>DB2 Express C</t>
  </si>
  <si>
    <t>eXist-DB</t>
  </si>
  <si>
    <t>TOTAL</t>
  </si>
  <si>
    <t>select `store`.`store_country` as `c0` from `store` as `store` where UPPER(`store`.`store_country`) = UPPER('USA') group by `store`.`store_country` order by ISNULL(`store`.`store_country`), `store`.`store_country` ASC</t>
  </si>
  <si>
    <t>select `store`.`store_state` as `c0` from `store` as `store` where (`store`.`store_country` = 'USA') and UPPER(`store`.`store_state`) = UPPER('CA') group by `store`.`store_state` order by ISNULL(`store`.`store_state`), `store`.`store_state` ASC</t>
  </si>
  <si>
    <t>select `store`.`store_city` as `c0` from `store` as `store` where (`store`.`store_state` = 'CA') and UPPER(`store`.`store_city`) = UPPER('Los Angeles') group by `store`.`store_city` order by ISNULL(`store`.`store_city`), `store`.`store_city` ASC</t>
  </si>
  <si>
    <t>select `customer`.`country` as `c0` from `customer` as `customer` where UPPER(`customer`.`country`) = UPPER('USA') group by `customer`.`country` order by ISNULL(`customer`.`country`), `customer`.`country` ASC</t>
  </si>
  <si>
    <t>select `customer`.`state_province` as `c0` from `customer` as `customer` where (`customer`.`country` = 'USA') and UPPER(`customer`.`state_province`) = UPPER('CA') group by `customer`.`state_province` order by ISNULL(`customer`.`state_province`), `customer`.`state_province` ASC</t>
  </si>
  <si>
    <t>select `customer`.`city` as `c0` from `customer` as `customer` where (`customer`.`state_province` = 'CA') and UPPER(`customer`.`city`) = UPPER('Los Angeles') group by `customer`.`city` order by ISNULL(`customer`.`city`), `customer`.`city` ASC</t>
  </si>
  <si>
    <t>select `time_by_day`.`the_year` as `c0`, sum(`sales_fact_1997`.`unit_sales`) as `m0`, sum(`sales_fact_1997`.`store_cost`) as `m1`, sum(`sales_fact_1997`.`store_sales`) as `m2` from `time_by_day` as `time_by_day`, `sales_fact_1997` as `sales_fact_1997` where `sales_fact_1997`.`time_id` = `time_by_day`.`time_id` and `time_by_day`.`the_year` = 1997 group by `time_by_day`.`the_year`</t>
  </si>
  <si>
    <t>select `product_class`.`product_family` as `c0` from `product` as `product`, `product_class` as `product_class` where `product`.`product_class_id` = `product_class`.`product_class_id` group by `product_class`.`product_family` order by ISNULL(`product_class`.`product_family`), `product_class`.`product_family` ASC</t>
  </si>
  <si>
    <t>select count(distinct `product_class`.`product_family`) as `c0` from `product_class` as `product_class`</t>
  </si>
  <si>
    <t>select `time_by_day`.`the_year` as `c0`, `product_class`.`product_family` as `c1`, sum(`sales_fact_1997`.`unit_sales`) as `m0`, sum(`sales_fact_1997`.`store_cost`) as `m1`, sum(`sales_fact_1997`.`store_sales`) as `m2` from `time_by_day` as `time_by_day`, `sales_fact_1997` as `sales_fact_1997`, `product_class` as `product_class`, `product` as `product` where `sales_fact_1997`.`time_id` = `time_by_day`.`time_id` and `time_by_day`.`the_year` = 1997 and `sales_fact_1997`.`product_id` = `product`.`product_id` and `product`.`product_class_id` = `product_class`.`product_class_id` group by `time_by_day`.`the_year`, `product_class`.`product_family`</t>
  </si>
  <si>
    <t>http://localhost:8888/mondrian/testpage.jsp</t>
  </si>
  <si>
    <t xml:space="preserve">select {[Measures].[Unit Sales], [Measures].[Store Cost], [Measures].[Store Sales]} ON COLUMNS,
  Hierarchize(Union(Crossjoin({[Promotion Media].[All Media]}, {[Product].[All Products]}), Crossjoin({[Promotion Media].[All Media]}, [Product].[All Products].Children))) ON ROWS
from [Sales]
where [Time].[1997]
</t>
  </si>
  <si>
    <t>select `product_class`.`product_department` as `c0` from `product` as `product`, `product_class` as `product_class` where `product`.`product_class_id` = `product_class`.`product_class_id` and (`product_class`.`product_family` = 'Drink') group by `product_class`.`product_department` order by ISNULL(`product_class`.`product_department`), `product_class`.`product_department` ASC</t>
  </si>
  <si>
    <t>select count(distinct `product_class`.`product_department`) as `c0` from `product_class` as `product_class`</t>
  </si>
  <si>
    <t>select `time_by_day`.`the_year` as `c0`, `product_class`.`product_family` as `c1`, `product_class`.`product_department` as `c2`, sum(`sales_fact_1997`.`unit_sales`) as `m0`, sum(`sales_fact_1997`.`store_cost`) as `m1`, sum(`sales_fact_1997`.`store_sales`) as `m2` from `time_by_day` as `time_by_day`, `sales_fact_1997` as `sales_fact_1997`, `product_class` as `product_class`, `product` as `product` where `sales_fact_1997`.`time_id` = `time_by_day`.`time_id` and `time_by_day`.`the_year` = 1997 and `sales_fact_1997`.`product_id` = `product`.`product_id` and `product`.`product_class_id` = `product_class`.`product_class_id` and `product_class`.`product_family` = 'Drink' and `product_class`.`product_department` in ('Alcoholic Beverages', 'Beverages', 'Dairy') group by `time_by_day`.`the_year`, `product_class`.`product_family`, `product_class`.`product_department`</t>
  </si>
  <si>
    <t xml:space="preserve">select {[Measures].[Unit Sales], [Measures].[Store Cost], [Measures].[Store Sales]} ON COLUMNS,
  Hierarchize(Union(Union(Crossjoin({[Promotion Media].[All Media]}, {[Product].[All Products]}), Crossjoin({[Promotion Media].[All Media]}, [Product].[All Products].Children)), Crossjoin({[Promotion Media].[All Media]}, [Product].[All Products].[Drink].Children))) ON ROWS
from [Sales]
where [Time].[1997]
</t>
  </si>
  <si>
    <t xml:space="preserve">select {[Measures].[Unit Sales], [Measures].[Store Cost], [Measures].[Store Sales]} ON COLUMNS,
  Hierarchize({([Promotion Media].[All Media], [Product].[All Products])}) ON ROWS
from [Sales]
where [Time].[1997]
</t>
  </si>
  <si>
    <t>MDX:</t>
  </si>
  <si>
    <t>Tempo de execução (ms) (*)</t>
  </si>
  <si>
    <t>XQueries (base:eXist)</t>
  </si>
  <si>
    <r>
      <rPr>
        <b/>
        <sz val="11"/>
        <color indexed="10"/>
        <rFont val="Calibri"/>
        <family val="2"/>
      </rPr>
      <t>N/E</t>
    </r>
    <r>
      <rPr>
        <sz val="11"/>
        <color theme="1"/>
        <rFont val="Calibri"/>
        <family val="2"/>
      </rPr>
      <t xml:space="preserve"> - Não consegue executar</t>
    </r>
  </si>
  <si>
    <t>eXist-DB v1.4</t>
  </si>
  <si>
    <t>MySQL v5.1.3</t>
  </si>
  <si>
    <t>Windows XP 32bits - ServicePack 3</t>
  </si>
  <si>
    <t>Databases:</t>
  </si>
  <si>
    <t>Ambiente:</t>
  </si>
  <si>
    <t>Observações:</t>
  </si>
  <si>
    <t>Com JDeveloper e eXist: 1,00GB e  1,05GB (em execução)</t>
  </si>
  <si>
    <t>Uso médio de memória RAM</t>
  </si>
  <si>
    <t>Com JDeveloper: 860MB</t>
  </si>
  <si>
    <t>Com JDeveloper e DB2: 1,02GB e  1,90GB (em execução)</t>
  </si>
  <si>
    <t>Indices</t>
  </si>
  <si>
    <t>eXist: Índices das tags/elementos já são criados automaticamente</t>
  </si>
  <si>
    <t>DB2: Foi criado explicitamente indices das tags/elementos envolvidos</t>
  </si>
  <si>
    <t>Oracle Berkeley DB XML v2.5.13</t>
  </si>
  <si>
    <t>Com JDeveloper e Berkeley: 860MB e 990MB (em execução)</t>
  </si>
  <si>
    <t>Processo db2syscs: 80MB e 950MB; javaw: 60MB</t>
  </si>
  <si>
    <t>Processo java/exist: 80MB e 160MB; javaw: 60MB</t>
  </si>
  <si>
    <t>Berkeley: Opção utilizada de criação automática de índices (para todos os nodos)</t>
  </si>
  <si>
    <t>Berkeley</t>
  </si>
  <si>
    <t>IBM DB2 Express C v9.7</t>
  </si>
  <si>
    <t>Processo javaw: 60MB e 140MB (NÃO POSSUI SERVIDOR)</t>
  </si>
  <si>
    <t>select `product_class`.`product_category` as `c0` from `product` as `product`, `product_class` as `product_class` where `product`.`product_class_id` = `product_class`.`product_class_id` and (`product_class`.`product_department` = 'Alcoholic Beverages' and `product_class`.`product_family` = 'Drink') group by `product_class`.`product_category` order by ISNULL(`product_class`.`product_category`), `product_class`.`product_category` ASC</t>
  </si>
  <si>
    <t>select `time_by_day`.`the_year` as `c0`, `product_class`.`product_family` as `c1`, `product_class`.`product_department` as `c2`, `product_class`.`product_category` as `c3`, sum(`sales_fact_1997`.`unit_sales`) as `m0`, sum(`sales_fact_1997`.`store_cost`) as `m1`, sum(`sales_fact_1997`.`store_sales`) as `m2` from `time_by_day` as `time_by_day`, `sales_fact_1997` as `sales_fact_1997`, `product_class` as `product_class`, `product` as `product` where `sales_fact_1997`.`time_id` = `time_by_day`.`time_id` and `time_by_day`.`the_year` = 1997 and `sales_fact_1997`.`product_id` = `product`.`product_id` and `product`.`product_class_id` = `product_class`.`product_class_id` and `product_class`.`product_family` = 'Drink' and `product_class`.`product_department` = 'Alcoholic Beverages' and `product_class`.`product_category` = 'Beer and Wine' group by `time_by_day`.`the_year`, `product_class`.`product_family`, `product_class`.`product_department`, `product_class`.`product_category`</t>
  </si>
  <si>
    <t xml:space="preserve">select {[Measures].[Unit Sales], [Measures].[Store Cost], [Measures].[Store Sales]} ON COLUMNS,
  Hierarchize(Union(Union(Union(Crossjoin({[Promotion Media].[All Media]}, {[Product].[All Products]}), Crossjoin({[Promotion Media].[All Media]}, [Product].[All Products].Children)), Crossjoin({[Promotion Media].[All Media]}, [Product].[All Products].[Drink].Children)), Crossjoin({[Promotion Media].[All Media]}, [Product].[All Products].[Drink].[Alcoholic Beverages].Children))) ON ROWS
from [Sales]
where [Time].[1997]
</t>
  </si>
  <si>
    <t>select `product_class`.`product_subcategory` as `c0` from `product` as `product`, `product_class` as `product_class` where `product`.`product_class_id` = `product_class`.`product_class_id` and (`product_class`.`product_category` = 'Beer and Wine' and `product_class`.`product_department` = 'Alcoholic Beverages' and `product_class`.`product_family` = 'Drink') group by `product_class`.`product_subcategory` order by ISNULL(`product_class`.`product_subcategory`), `product_class`.`product_subcategory` ASC</t>
  </si>
  <si>
    <t>select `time_by_day`.`the_year` as `c0`, `product_class`.`product_family` as `c1`, `product_class`.`product_department` as `c2`, `product_class`.`product_category` as `c3`, `product_class`.`product_subcategory` as `c4`, sum(`sales_fact_1997`.`unit_sales`) as `m0`, sum(`sales_fact_1997`.`store_cost`) as `m1`, sum(`sales_fact_1997`.`store_sales`) as `m2` from `time_by_day` as `time_by_day`, `sales_fact_1997` as `sales_fact_1997`, `product_class` as `product_class`, `product` as `product` where `sales_fact_1997`.`time_id` = `time_by_day`.`time_id` and `time_by_day`.`the_year` = 1997 and `sales_fact_1997`.`product_id` = `product`.`product_id` and `product`.`product_class_id` = `product_class`.`product_class_id` and `product_class`.`product_family` = 'Drink' and `product_class`.`product_department` = 'Alcoholic Beverages' and `product_class`.`product_category` = 'Beer and Wine' and `product_class`.`product_subcategory` in ('Beer', 'Wine') group by `time_by_day`.`the_year`, `product_class`.`product_family`, `product_class`.`product_department`, `product_class`.`product_category`, `product_class`.`product_subcategory`</t>
  </si>
  <si>
    <t xml:space="preserve">select {[Measures].[Unit Sales], [Measures].[Store Cost], [Measures].[Store Sales]} ON COLUMNS,
  Hierarchize(Union(Union(Union(Union(Crossjoin({[Promotion Media].[All Media]}, {[Product].[All Products]}), Crossjoin({[Promotion Media].[All Media]}, [Product].[All Products].Children)), Crossjoin({[Promotion Media].[All Media]}, [Product].[All Products].[Drink].Children)), Crossjoin({[Promotion Media].[All Media]}, [Product].[All Products].[Drink].[Alcoholic Beverages].Children)), Crossjoin({[Promotion Media].[All Media]}, [Product].[All Products].[Drink].[Alcoholic Beverages].[Beer and Wine].Children))) ON ROWS
from [Sales]
where [Time].[1997]
</t>
  </si>
  <si>
    <t>select count(distinct `product_class`.`product_subcategory`) as `c0` from `product_class` as `product_class`</t>
  </si>
  <si>
    <t>select `product`.`brand_name` as `c0` from `product` as `product`, `product_class` as `product_class` where `product`.`product_class_id` = `product_class`.`product_class_id` and (`product_class`.`product_subcategory` = 'Beer' and `product_class`.`product_category` = 'Beer and Wine' and `product_class`.`product_department` = 'Alcoholic Beverages' and `product_class`.`product_family` = 'Drink') group by `product`.`brand_name` order by ISNULL(`product`.`brand_name`), `product`.`brand_name` ASC</t>
  </si>
  <si>
    <t>select count(distinct `product`.`brand_name`) as `c0` from `product` as `product`</t>
  </si>
  <si>
    <t>select `time_by_day`.`the_year` as `c0`, `product_class`.`product_family` as `c1`, `product_class`.`product_department` as `c2`, `product_class`.`product_category` as `c3`, `product_class`.`product_subcategory` as `c4`, `product`.`brand_name` as `c5`, sum(`sales_fact_1997`.`unit_sales`) as `m0`, sum(`sales_fact_1997`.`store_cost`) as `m1`, sum(`sales_fact_1997`.`store_sales`) as `m2` from `time_by_day` as `time_by_day`, `sales_fact_1997` as `sales_fact_1997`, `product_class` as `product_class`, `product` as `product` where `sales_fact_1997`.`time_id` = `time_by_day`.`time_id` and `time_by_day`.`the_year` = 1997 and `sales_fact_1997`.`product_id` = `product`.`product_id` and `product`.`product_class_id` = `product_class`.`product_class_id` and `product_class`.`product_family` = 'Drink' and `product_class`.`product_department` = 'Alcoholic Beverages' and `product_class`.`product_category` = 'Beer and Wine' and `product_class`.`product_subcategory` = 'Beer' and `product`.`brand_name` in ('Good', 'Pearl', 'Portsmouth', 'Top Measure', 'Walrus') group by `time_by_day`.`the_year`, `product_class`.`product_family`, `product_class`.`product_department`, `product_class`.`product_category`, `product_class`.`product_subcategory`, `product`.`brand_name`</t>
  </si>
  <si>
    <t xml:space="preserve">select {[Measures].[Unit Sales], [Measures].[Store Cost], [Measures].[Store Sales]} ON COLUMNS,
  Hierarchize(Union(Union(Union(Union(Union(Crossjoin({[Promotion Media].[All Media]}, {[Product].[All Products]}), Crossjoin({[Promotion Media].[All Media]}, [Product].[All Products].Children)), Crossjoin({[Promotion Media].[All Media]}, [Product].[All Products].[Drink].Children)), Crossjoin({[Promotion Media].[All Media]}, [Product].[All Products].[Drink].[Alcoholic Beverages].Children)), Crossjoin({[Promotion Media].[All Media]}, [Product].[All Products].[Drink].[Alcoholic Beverages].[Beer and Wine].Children)), Crossjoin({[Promotion Media].[All Media]}, [Product].[All Products].[Drink].[Alcoholic Beverages].[Beer and Wine].[Beer].Children))) ON ROWS
from [Sales]
where [Time].[1997]
</t>
  </si>
  <si>
    <t>select `product_class`.`product_family` as `c0` from `product` as `product`, `product_class` as `product_class` where `product`.`product_class_id` = `product_class`.`product_class_id` and UPPER(`product_class`.`product_family`) = UPPER('Drink') group by `product_class`.`product_family` order by ISNULL(`product_class`.`product_family`), `product_class`.`product_family` ASC</t>
  </si>
  <si>
    <t>select `product_class`.`product_department` as `c0` from `product` as `product`, `product_class` as `product_class` where `product`.`product_class_id` = `product_class`.`product_class_id` and (`product_class`.`product_family` = 'Drink') and UPPER(`product_class`.`product_department`) = UPPER('Alcoholic Beverages') group by `product_class`.`product_department` order by ISNULL(`product_class`.`product_department`), `product_class`.`product_department` ASC</t>
  </si>
  <si>
    <t>select `product_class`.`product_category` as `c0` from `product` as `product`, `product_class` as `product_class` where `product`.`product_class_id` = `product_class`.`product_class_id` and (`product_class`.`product_department` = 'Alcoholic Beverages' and `product_class`.`product_family` = 'Drink') and UPPER(`product_class`.`product_category`) = UPPER('Beer and Wine') group by `product_class`.`product_category` order by ISNULL(`product_class`.`product_category`), `product_class`.`product_category` ASC</t>
  </si>
  <si>
    <t>select `product_class`.`product_subcategory` as `c0` from `product` as `product`, `product_class` as `product_class` where `product`.`product_class_id` = `product_class`.`product_class_id` and (`product_class`.`product_category` = 'Beer and Wine' and `product_class`.`product_department` = 'Alcoholic Beverages' and `product_class`.`product_family` = 'Drink') and UPPER(`product_class`.`product_subcategory`) = UPPER('Beer') group by `product_class`.`product_subcategory` order by ISNULL(`product_class`.`product_subcategory`), `product_class`.`product_subcategory` ASC</t>
  </si>
  <si>
    <t xml:space="preserve">Tempo de execução (ms): </t>
  </si>
  <si>
    <t>Tempo médio de execução (ms)</t>
  </si>
  <si>
    <t>Query 1</t>
  </si>
  <si>
    <t>for $c0 in distinct-values(doc('time_by_day.xml')//time_by_day/the_year)
order by $c0 ascending,$c0 ascending
return &lt;line&gt;
&lt;c0&gt;{$c0}&lt;/c0&gt;
&lt;/line&gt;</t>
  </si>
  <si>
    <t>for $c0 in distinct-values(db2-fn:xmlcolumn('FOODMART.TIME_BY_DAY.INFO')//time_by_day/the_year)
order by $c0 ascending,$c0 ascending
return &lt;line&gt;
&lt;c0&gt;{$c0}&lt;/c0&gt;
&lt;/line&gt;</t>
  </si>
  <si>
    <t>XQueries (base:DB2 Express C)</t>
  </si>
  <si>
    <t>XQueries (base:Oracle Berkley DB XML)</t>
  </si>
  <si>
    <t>for $c0 in distinct-values(doc('foodmart/time_by_day')//time_by_day/the_year)
order by $c0 ascending,$c0 ascending
return &lt;line&gt;
&lt;c0&gt;{$c0}&lt;/c0&gt;
&lt;/line&gt;</t>
  </si>
  <si>
    <t>for $c0 in distinct-values(db2-fn:xmlcolumn('FOODMART.STORE.INFO')//store[upper-case(store_country) = upper-case('USA')]/store_country)
let $store := db2-fn:xmlcolumn('FOODMART.STORE.INFO')//store[store_country=$c0 and upper-case(store_country) = upper-case('USA')]
order by $c0 ascending,$c0 ascending
return &lt;line&gt;
&lt;c0&gt;{$c0}&lt;/c0&gt;
&lt;/line&gt;</t>
  </si>
  <si>
    <t>for $c0 in distinct-values(doc('foodmart/store')//store[upper-case(store_country) = upper-case('USA')]/store_country)
let $store := doc('foodmart/store')//store[store_country=$c0 and upper-case(store_country) = upper-case('USA')]
order by $c0 ascending,$c0 ascending
return &lt;line&gt;
&lt;c0&gt;{$c0}&lt;/c0&gt;
&lt;/line&gt;</t>
  </si>
  <si>
    <t xml:space="preserve">for $c0 in distinct-values(doc('foodmart/store')//store[store_state = 'CA' and upper-case(store_city) = upper-case('Los Angeles')]/store_city)
let $store := doc('foodmart/store')//store[store_city=$c0 and store_state = 'CA' and upper-case(store_city) = upper-case('Los Angeles')]
order by $c0 ascending,$c0 ascending
return &lt;line&gt;
&lt;c0&gt;{$c0}&lt;/c0&gt;
&lt;/line&gt;
</t>
  </si>
  <si>
    <t>for $c0 in distinct-values(doc('customer.xml')//customer[upper-case(country) = upper-case('USA')]/country)
let $customer := doc('customer.xml')//customer[country=$c0 and upper-case(country) = upper-case('USA')]
order by $c0 ascending,$c0 ascending
return &lt;line&gt;
&lt;c0&gt;{$c0}&lt;/c0&gt;
&lt;/line&gt;</t>
  </si>
  <si>
    <t xml:space="preserve">for $c0 in distinct-values(doc('store.xml')//store[upper-case(store_country) = upper-case('USA')]/store_country)
let $store := doc('store.xml')//store[store_country=$c0 and upper-case(store_country) = upper-case('USA')]
order by $c0 ascending,$c0 ascending
return &lt;line&gt;
&lt;c0&gt;{$c0}&lt;/c0&gt;
&lt;/line&gt;
</t>
  </si>
  <si>
    <t>for $c0 in distinct-values(doc('store.xml')//store[store_country = 'USA' and upper-case(store_state) = upper-case('CA')]/store_state)
let $store := doc('store.xml')//store[store_state=$c0 and store_country = 'USA' and upper-case(store_state) = upper-case('CA')]
order by $c0 ascending,$c0 ascending
return &lt;line&gt;
&lt;c0&gt;{$c0}&lt;/c0&gt;
&lt;/line&gt;</t>
  </si>
  <si>
    <t>for $c0 in distinct-values(db2-fn:xmlcolumn('FOODMART.STORE.INFO')//store[store_country = 'USA' and upper-case(store_state) = upper-case('CA')]/store_state)
let $store := db2-fn:xmlcolumn('FOODMART.STORE.INFO')//store[store_state=$c0 and store_country = 'USA' and upper-case(store_state) = upper-case('CA')]
order by $c0 ascending,$c0 ascending
return &lt;line&gt;
&lt;c0&gt;{$c0}&lt;/c0&gt;
&lt;/line&gt;</t>
  </si>
  <si>
    <t>for $c0 in distinct-values(doc('foodmart/store')//store[store_country = 'USA' and upper-case(store_state) = upper-case('CA')]/store_state)
let $store := doc('foodmart/store')//store[store_state=$c0 and store_country = 'USA' and upper-case(store_state) = upper-case('CA')]
order by $c0 ascending,$c0 ascending
return &lt;line&gt;
&lt;c0&gt;{$c0}&lt;/c0&gt;
&lt;/line&gt;</t>
  </si>
  <si>
    <t xml:space="preserve">for $c0 in distinct-values(doc('store.xml')//store[store_state = 'CA' and upper-case(store_city) = upper-case('Los Angeles')]/store_city)
let $store := doc('store.xml')//store[store_city=$c0 and store_state = 'CA' and upper-case(store_city) = upper-case('Los Angeles')]
order by $c0 ascending,$c0 ascending
return &lt;line&gt;
&lt;c0&gt;{$c0}&lt;/c0&gt;
&lt;/line&gt;
</t>
  </si>
  <si>
    <t xml:space="preserve">for $c0 in distinct-values(db2-fn:xmlcolumn('FOODMART.STORE.INFO')//store[store_state = 'CA' and upper-case(store_city) = upper-case('Los Angeles')]/store_city)
let $store := db2-fn:xmlcolumn('FOODMART.STORE.INFO')//store[store_city=$c0 and store_state = 'CA' and upper-case(store_city) = upper-case('Los Angeles')]
order by $c0 ascending,$c0 ascending
return &lt;line&gt;
&lt;c0&gt;{$c0}&lt;/c0&gt;
&lt;/line&gt;
</t>
  </si>
  <si>
    <t xml:space="preserve">for $c0 in distinct-values(db2-fn:xmlcolumn('FOODMART.CUSTOMER.INFO')//customer[upper-case(country) = upper-case('USA')]/country)
let $customer := db2-fn:xmlcolumn('FOODMART.CUSTOMER.INFO')//customer[country=$c0 and upper-case(country) = upper-case('USA')]
order by $c0 ascending,$c0 ascending
return &lt;line&gt;
&lt;c0&gt;{$c0}&lt;/c0&gt;
&lt;/line&gt;
</t>
  </si>
  <si>
    <t xml:space="preserve">for $c0 in distinct-values(doc('foodmart/customer')//customer[upper-case(country) = upper-case('USA')]/country)
let $customer := doc('foodmart/customer')//customer[country=$c0 and upper-case(country) = upper-case('USA')]
order by $c0 ascending,$c0 ascending
return &lt;line&gt;
&lt;c0&gt;{$c0}&lt;/c0&gt;
&lt;/line&gt;
</t>
  </si>
  <si>
    <t xml:space="preserve">for $c0 in distinct-values(doc('customer.xml')//customer[country = 'USA' and upper-case(state_province) = upper-case('CA')]/state_province)
let $customer := doc('customer.xml')//customer[state_province=$c0 and country = 'USA' and upper-case(state_province) = upper-case('CA')]
order by $c0 ascending,$c0 ascending
return &lt;line&gt;
&lt;c0&gt;{$c0}&lt;/c0&gt;
&lt;/line&gt;
</t>
  </si>
  <si>
    <t xml:space="preserve">for $c0 in distinct-values(db2-fn:xmlcolumn('FOODMART.CUSTOMER.INFO')//customer[country = 'USA' and upper-case(state_province) = upper-case('CA')]/state_province)
let $customer := db2-fn:xmlcolumn('FOODMART.CUSTOMER.INFO')//customer[state_province=$c0 and country = 'USA' and upper-case(state_province) = upper-case('CA')]
order by $c0 ascending,$c0 ascending
return &lt;line&gt;
&lt;c0&gt;{$c0}&lt;/c0&gt;
&lt;/line&gt;
</t>
  </si>
  <si>
    <t>for $c0 in distinct-values(doc('foodmart/customer')//customer[country = 'USA' and upper-case(state_province) = upper-case('CA')]/state_province)
let $customer := doc('foodmart/customer')//customer[state_province=$c0 and country = 'USA' and upper-case(state_province) = upper-case('CA')]
order by $c0 ascending,$c0 ascending
return &lt;line&gt;
&lt;c0&gt;{$c0}&lt;/c0&gt;
&lt;/line&gt;</t>
  </si>
  <si>
    <t xml:space="preserve">for $c0 in distinct-values(doc('customer.xml')//customer[state_province = 'CA' and upper-case(city) = upper-case('Los Angeles')]/city)
let $customer := doc('customer.xml')//customer[city=$c0 and state_province = 'CA' and upper-case(city) = upper-case('Los Angeles')]
order by $c0 ascending,$c0 ascending
return &lt;line&gt;
&lt;c0&gt;{$c0}&lt;/c0&gt;
&lt;/line&gt;
</t>
  </si>
  <si>
    <t xml:space="preserve">for $c0 in distinct-values(db2-fn:xmlcolumn('FOODMART.CUSTOMER.INFO')//customer[state_province = 'CA' and upper-case(city) = upper-case('Los Angeles')]/city)
let $customer := db2-fn:xmlcolumn('FOODMART.CUSTOMER.INFO')//customer[city=$c0 and state_province = 'CA' and upper-case(city) = upper-case('Los Angeles')]
order by $c0 ascending,$c0 ascending
return &lt;line&gt;
&lt;c0&gt;{$c0}&lt;/c0&gt;
&lt;/line&gt;
</t>
  </si>
  <si>
    <t>for $c0 in distinct-values(doc('foodmart/customer')//customer[state_province = 'CA' and upper-case(city) = upper-case('Los Angeles')]/city)
let $customer := doc('foodmart/customer')//customer[city=$c0 and state_province = 'CA' and upper-case(city) = upper-case('Los Angeles')]
order by $c0 ascending,$c0 ascending
return &lt;line&gt;
&lt;c0&gt;{$c0}&lt;/c0&gt;
&lt;/line&gt;</t>
  </si>
  <si>
    <t xml:space="preserve">for $c0 in distinct-values(doc('foodmart/time_by_day')//time_by_day[the_year = 1997]/the_year)
let $time_by_day := doc('foodmart/time_by_day')//time_by_day[the_year=$c0 and the_year = 1997]
let $sales_fact_1997 := doc('foodmart/sales_fact_1997')//sales_fact_1997[time_id = $time_by_day/time_id]
let $m0 := sum($sales_fact_1997/unit_sales)
let $m1 := sum($sales_fact_1997/store_cost)
let $m2 := sum($sales_fact_1997/store_sales)
where $sales_fact_1997
return &lt;line&gt;
&lt;c0&gt;{$c0}&lt;/c0&gt;
&lt;m0&gt;{$m0}&lt;/m0&gt;
&lt;m1&gt;{$m1}&lt;/m1&gt;
&lt;m2&gt;{$m2}&lt;/m2&gt;
&lt;/line&gt;
</t>
  </si>
  <si>
    <t>for $c0 in distinct-values(db2-fn:xmlcolumn('FOODMART.TIME_BY_DAY.INFO')//time_by_day[the_year = 1997]/the_year)
let $time_by_day := db2-fn:xmlcolumn('FOODMART.TIME_BY_DAY.INFO')//time_by_day[the_year=$c0 and the_year = 1997]
let $sales_fact_1997 := db2-fn:xmlcolumn('FOODMART.SALES_FACT_1997.INFO')//sales_fact_1997[time_id = $time_by_day/time_id]
let $m0 := sum($sales_fact_1997/unit_sales)
let $m1 := sum($sales_fact_1997/store_cost)
let $m2 := sum($sales_fact_1997/store_sales)
where $sales_fact_1997
return &lt;line&gt;
&lt;c0&gt;{$c0}&lt;/c0&gt;
&lt;m0&gt;{$m0}&lt;/m0&gt;
&lt;m1&gt;{$m1}&lt;/m1&gt;
&lt;m2&gt;{$m2}&lt;/m2&gt;
&lt;/line&gt;</t>
  </si>
  <si>
    <t>for $c0 in distinct-values(doc('time_by_day.xml')//time_by_day[the_year = 1997]/the_year)
let $time_by_day := doc('time_by_day.xml')//time_by_day[the_year=$c0 and the_year = 1997]
let $sales_fact_1997 := doc('sales_fact_1997.xml')//sales_fact_1997[time_id = $time_by_day/time_id]
let $m0 := sum($sales_fact_1997/unit_sales)
let $m1 := sum($sales_fact_1997/store_cost)
let $m2 := sum($sales_fact_1997/store_sales)
where $sales_fact_1997
return &lt;line&gt;
&lt;c0&gt;{$c0}&lt;/c0&gt;
&lt;m0&gt;{$m0}&lt;/m0&gt;
&lt;m1&gt;{$m1}&lt;/m1&gt;
&lt;m2&gt;{$m2}&lt;/m2&gt;
&lt;/line&gt;</t>
  </si>
  <si>
    <t>Execução</t>
  </si>
  <si>
    <t>Query 2</t>
  </si>
  <si>
    <t>Query 3</t>
  </si>
  <si>
    <t>Query 4</t>
  </si>
  <si>
    <t>Query 8</t>
  </si>
  <si>
    <t>Query 7</t>
  </si>
  <si>
    <t>Query 6</t>
  </si>
  <si>
    <t>Query 5</t>
  </si>
  <si>
    <t>Tempo de execução (ms)</t>
  </si>
  <si>
    <t>Pentium Core 2 Duo 1.7GHz</t>
  </si>
  <si>
    <t>1.5GB RAM - Uso sem processamento: 730MB</t>
  </si>
  <si>
    <t>Query 9</t>
  </si>
  <si>
    <t>Query 10</t>
  </si>
  <si>
    <t>Query 11</t>
  </si>
  <si>
    <t xml:space="preserve">for $c0 in distinct-values(db2-fn:xmlcolumn('FOODMART.TIME_BY_DAY.INFO')//time_by_day/the_year)
order by $c0 ascending,$c0 ascending
return &lt;line&gt;
&lt;c0&gt;{$c0}&lt;/c0&gt;
&lt;/line&gt;
</t>
  </si>
  <si>
    <t>for $c0 in distinct-values(doc('store.xml')//store[upper-case(store_country) = upper-case('USA')]/store_country)
let $store := doc('store.xml')//store[store_country=$c0 and upper-case(store_country) = upper-case('USA')]
order by $c0 ascending,$c0 ascending
return &lt;line&gt;
&lt;c0&gt;{$c0}&lt;/c0&gt;
&lt;/line&gt;</t>
  </si>
  <si>
    <t>for $c0 in distinct-values(doc('store.xml')//store[store_state = 'CA' and upper-case(store_city) = upper-case('Los Angeles')]/store_city)
let $store := doc('store.xml')//store[store_city=$c0 and store_state = 'CA' and upper-case(store_city) = upper-case('Los Angeles')]
order by $c0 ascending,$c0 ascending
return &lt;line&gt;
&lt;c0&gt;{$c0}&lt;/c0&gt;
&lt;/line&gt;</t>
  </si>
  <si>
    <t>for $c0 in distinct-values(db2-fn:xmlcolumn('FOODMART.STORE.INFO')//store[store_state = 'CA' and upper-case(store_city) = upper-case('Los Angeles')]/store_city)
let $store := db2-fn:xmlcolumn('FOODMART.STORE.INFO')//store[store_city=$c0 and store_state = 'CA' and upper-case(store_city) = upper-case('Los Angeles')]
order by $c0 ascending,$c0 ascending
return &lt;line&gt;
&lt;c0&gt;{$c0}&lt;/c0&gt;
&lt;/line&gt;</t>
  </si>
  <si>
    <t>for $c0 in distinct-values(doc('foodmart/store')//store[store_state = 'CA' and upper-case(store_city) = upper-case('Los Angeles')]/store_city)
let $store := doc('foodmart/store')//store[store_city=$c0 and store_state = 'CA' and upper-case(store_city) = upper-case('Los Angeles')]
order by $c0 ascending,$c0 ascending
return &lt;line&gt;
&lt;c0&gt;{$c0}&lt;/c0&gt;
&lt;/line&gt;</t>
  </si>
  <si>
    <t>for $c0 in distinct-values(doc('foodmart/customer')//customer[upper-case(country) = upper-case('USA')]/country)
let $customer := doc('foodmart/customer')//customer[country=$c0 and upper-case(country) = upper-case('USA')]
order by $c0 ascending,$c0 ascending
return &lt;line&gt;
&lt;c0&gt;{$c0}&lt;/c0&gt;
&lt;/line&gt;</t>
  </si>
  <si>
    <t>for $c0 in distinct-values(db2-fn:xmlcolumn('FOODMART.CUSTOMER.INFO')//customer[upper-case(country) = upper-case('USA')]/country)
let $customer := db2-fn:xmlcolumn('FOODMART.CUSTOMER.INFO')//customer[country=$c0 and upper-case(country) = upper-case('USA')]
order by $c0 ascending,$c0 ascending
return &lt;line&gt;
&lt;c0&gt;{$c0}&lt;/c0&gt;
&lt;/line&gt;</t>
  </si>
  <si>
    <t>for $c0 in distinct-values(db2-fn:xmlcolumn('FOODMART.CUSTOMER.INFO')//customer[country = 'USA' and upper-case(state_province) = upper-case('CA')]/state_province)
let $customer := db2-fn:xmlcolumn('FOODMART.CUSTOMER.INFO')//customer[state_province=$c0 and country = 'USA' and upper-case(state_province) = upper-case('CA')]
order by $c0 ascending,$c0 ascending
return &lt;line&gt;
&lt;c0&gt;{$c0}&lt;/c0&gt;
&lt;/line&gt;</t>
  </si>
  <si>
    <t xml:space="preserve">for $c0 in distinct-values(doc('foodmart/customer')//customer[state_province = 'CA' and upper-case(city) = upper-case('Los Angeles')]/city)
let $customer := doc('foodmart/customer')//customer[city=$c0 and state_province = 'CA' and upper-case(city) = upper-case('Los Angeles')]
order by $c0 ascending,$c0 ascending
return &lt;line&gt;
&lt;c0&gt;{$c0}&lt;/c0&gt;
&lt;/line&gt;
</t>
  </si>
  <si>
    <t>for $c0 in distinct-values(db2-fn:xmlcolumn('FOODMART.CUSTOMER.INFO')//customer[state_province = 'CA' and upper-case(city) = upper-case('Los Angeles')]/city)
let $customer := db2-fn:xmlcolumn('FOODMART.CUSTOMER.INFO')//customer[city=$c0 and state_province = 'CA' and upper-case(city) = upper-case('Los Angeles')]
order by $c0 ascending,$c0 ascending
return &lt;line&gt;
&lt;c0&gt;{$c0}&lt;/c0&gt;
&lt;/line&gt;</t>
  </si>
  <si>
    <t>for $c0 in distinct-values(doc('customer.xml')//customer[state_province = 'CA' and upper-case(city) = upper-case('Los Angeles')]/city)
let $customer := doc('customer.xml')//customer[city=$c0 and state_province = 'CA' and upper-case(city) = upper-case('Los Angeles')]
order by $c0 ascending,$c0 ascending
return &lt;line&gt;
&lt;c0&gt;{$c0}&lt;/c0&gt;
&lt;/line&gt;</t>
  </si>
  <si>
    <t>for $c0 in distinct-values(doc('foodmart/product_class')//product_class/product_family)
let $product_class := doc('foodmart/product_class')//product_class[product_family=$c0]
let $product := doc('foodmart/product')//product[product_class_id = $product_class/product_class_id]
where $product
order by $c0 ascending,$c0 ascending
return &lt;line&gt;
&lt;c0&gt;{$c0}&lt;/c0&gt;
&lt;/line&gt;</t>
  </si>
  <si>
    <t>for $c0 in distinct-values(db2-fn:xmlcolumn('FOODMART.PRODUCT_CLASS.INFO')//product_class/product_family)
let $product_class := db2-fn:xmlcolumn('FOODMART.PRODUCT_CLASS.INFO')//product_class[product_family=$c0]
let $product := db2-fn:xmlcolumn('FOODMART.PRODUCT.INFO')//product[product_class_id = $product_class/product_class_id]
where $product
order by $c0 ascending,$c0 ascending
return &lt;line&gt;
&lt;c0&gt;{$c0}&lt;/c0&gt;
&lt;/line&gt;</t>
  </si>
  <si>
    <t>for $c0 in distinct-values(doc('product_class.xml')//product_class/product_family)
let $product_class := doc('product_class.xml')//product_class[product_family=$c0]
let $product := doc('product.xml')//product[product_class_id = $product_class/product_class_id]
where $product
order by $c0 ascending,$c0 ascending
return &lt;line&gt;
&lt;c0&gt;{$c0}&lt;/c0&gt;
&lt;/line&gt;</t>
  </si>
  <si>
    <t xml:space="preserve">for $c0 in distinct-values(doc('foodmart/time_by_day')//time_by_day[the_year = 1997]/the_year)
let $time_by_day := doc('foodmart/time_by_day')//time_by_day[the_year=$c0 and the_year = 1997]
let $sales_fact_1997 := doc('foodmart/sales_fact_1997')//sales_fact_1997[time_id = $time_by_day/time_id]
let $m0 := sum($sales_fact_1997/unit_sales)
let $m1 := sum($sales_fact_1997/store_cost)
let $m2 := sum($sales_fact_1997/store_sales)
where $sales_fact_1997
return &lt;line&gt;
&lt;c0&gt;{$c0}&lt;/c0&gt;
&lt;m0&gt;{$m0}&lt;/m0&gt;
&lt;m1&gt;{$m1}&lt;/m1&gt;
&lt;m2&gt;{$m2}&lt;/m2&gt;
&lt;/line&gt;
</t>
  </si>
  <si>
    <t xml:space="preserve">for $c0 in distinct-values(db2-fn:xmlcolumn('FOODMART.TIME_BY_DAY.INFO')//time_by_day[the_year = 1997]/the_year)
let $time_by_day := db2-fn:xmlcolumn('FOODMART.TIME_BY_DAY.INFO')//time_by_day[the_year=$c0 and the_year = 1997]
let $sales_fact_1997 := db2-fn:xmlcolumn('FOODMART.SALES_FACT_1997.INFO')//sales_fact_1997[time_id = $time_by_day/time_id]
let $m0 := sum($sales_fact_1997/unit_sales)
let $m1 := sum($sales_fact_1997/store_cost)
let $m2 := sum($sales_fact_1997/store_sales)
where $sales_fact_1997
return &lt;line&gt;
&lt;c0&gt;{$c0}&lt;/c0&gt;
&lt;m0&gt;{$m0}&lt;/m0&gt;
&lt;m1&gt;{$m1}&lt;/m1&gt;
&lt;m2&gt;{$m2}&lt;/m2&gt;
&lt;/line&gt;
</t>
  </si>
  <si>
    <t xml:space="preserve">for $c0 in distinct-values(doc('time_by_day.xml')//time_by_day[the_year = 1997]/the_year)
let $time_by_day := doc('time_by_day.xml')//time_by_day[the_year=$c0 and the_year = 1997]
let $sales_fact_1997 := doc('sales_fact_1997.xml')//sales_fact_1997[time_id = $time_by_day/time_id]
let $m0 := sum($sales_fact_1997/unit_sales)
let $m1 := sum($sales_fact_1997/store_cost)
let $m2 := sum($sales_fact_1997/store_sales)
where $sales_fact_1997
return &lt;line&gt;
&lt;c0&gt;{$c0}&lt;/c0&gt;
&lt;m0&gt;{$m0}&lt;/m0&gt;
&lt;m1&gt;{$m1}&lt;/m1&gt;
&lt;m2&gt;{$m2}&lt;/m2&gt;
&lt;/line&gt;
</t>
  </si>
  <si>
    <t>let $c0 := count(distinct-values(doc('foodmart/product_class')//product_class/product_family))
return &lt;line&gt;
&lt;c0&gt;{$c0}&lt;/c0&gt;
&lt;/line&gt;</t>
  </si>
  <si>
    <t>let $c0 := count(distinct-values(db2-fn:xmlcolumn('FOODMART.PRODUCT_CLASS.INFO')//product_class/product_family))
return &lt;line&gt;
&lt;c0&gt;{$c0}&lt;/c0&gt;
&lt;/line&gt;</t>
  </si>
  <si>
    <t>let $c0 := count(distinct-values(doc('product_class.xml')//product_class/product_family))
return &lt;line&gt;
&lt;c0&gt;{$c0}&lt;/c0&gt;
&lt;/line&gt;</t>
  </si>
  <si>
    <t xml:space="preserve">for $c0 in distinct-values(doc('time_by_day.xml')//time_by_day[the_year = 1997]/the_year)
for $c1 in distinct-values(doc('product_class.xml')//product_class/product_family)
let $time_by_day := doc('time_by_day.xml')//time_by_day[the_year=$c0 and the_year = 1997]
let $product_class := doc('product_class.xml')//product_class[product_family=$c1]
let $product := doc('product.xml')//product[product_class_id = $product_class/product_class_id]
let $sales_fact_1997 := doc('sales_fact_1997.xml')//sales_fact_1997[time_id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&lt;m0&gt;{$m0}&lt;/m0&gt;
&lt;m1&gt;{$m1}&lt;/m1&gt;
&lt;m2&gt;{$m2}&lt;/m2&gt;
&lt;/line&gt;
</t>
  </si>
  <si>
    <t>for $c0 in distinct-values(db2-fn:xmlcolumn('FOODMART.TIME_BY_DAY.INFO')//time_by_day[the_year = 1997]/the_year)
for $c1 in distinct-values(db2-fn:xmlcolumn('FOODMART.PRODUCT_CLASS.INFO')//product_class/product_family)
let $time_by_day := db2-fn:xmlcolumn('FOODMART.TIME_BY_DAY.INFO')//time_by_day[the_year=$c0 and the_year = 1997]
let $product_class := db2-fn:xmlcolumn('FOODMART.PRODUCT_CLASS.INFO')//product_class[product_family=$c1]
let $product := db2-fn:xmlcolumn('FOODMART.PRODUCT.INFO')//product[product_class_id = $product_class/product_class_id]
let $sales_fact_1997 := db2-fn:xmlcolumn('FOODMART.SALES_FACT_1997.INFO')//sales_fact_1997[time_id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&lt;m0&gt;{$m0}&lt;/m0&gt;
&lt;m1&gt;{$m1}&lt;/m1&gt;
&lt;m2&gt;{$m2}&lt;/m2&gt;
&lt;/line&gt;</t>
  </si>
  <si>
    <t xml:space="preserve">for $c0 in distinct-values(doc('foodmart/time_by_day')//time_by_day[the_year = 1997]/the_year)
for $c1 in distinct-values(doc('foodmart/product_class')//product_class/product_family)
let $time_by_day := doc('foodmart/time_by_day')//time_by_day[the_year=$c0 and the_year = 1997]
let $product_class := doc('foodmart/product_class')//product_class[product_family=$c1]
let $product := doc('foodmart/product')//product[product_class_id = $product_class/product_class_id]
let $sales_fact_1997 := doc('foodmart/sales_fact_1997')//sales_fact_1997[time_id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&lt;m0&gt;{$m0}&lt;/m0&gt;
&lt;m1&gt;{$m1}&lt;/m1&gt;
&lt;m2&gt;{$m2}&lt;/m2&gt;
&lt;/line&gt;
</t>
  </si>
  <si>
    <t>N/E</t>
  </si>
  <si>
    <t>N/E = Não executou</t>
  </si>
  <si>
    <t>select `store`.`store_country` as `c0` from `store` as `store` where UPPER(`store`.`store_country`) = UPPER('USA') group by `store`.`store_country` order by ISNULL(`store`.`store_country`), `store`.`store_country` ASC ´</t>
  </si>
  <si>
    <t>Teste1</t>
  </si>
  <si>
    <t>Teste2</t>
  </si>
  <si>
    <t>Query 13</t>
  </si>
  <si>
    <t>Query 12</t>
  </si>
  <si>
    <t>Query 15</t>
  </si>
  <si>
    <t>Query 14</t>
  </si>
  <si>
    <t>for $c0 in distinct-values(doc('product_class.xml')//product_class[upper-case(product_family) = upper-case('Drink')]/product_family)
let $product_class := doc('product_class.xml')//product_class[product_family=$c0 and upper-case(product_family) = upper-case('Drink')]
let $product := doc('product.xml')//product[product_class_id = $product_class/product_class_id]
where $product
order by $c0 ascending,$c0 ascending
return &lt;line&gt;
&lt;c0&gt;{$c0}&lt;/c0&gt;
&lt;/line&gt;</t>
  </si>
  <si>
    <t xml:space="preserve">for $c0 in distinct-values(db2-fn:xmlcolumn('FOODMART.PRODUCT_CLASS.INFO')//product_class[upper-case(product_family) = upper-case('Drink')]/product_family)
let $product_class := db2-fn:xmlcolumn('FOODMART.PRODUCT_CLASS.INFO')//product_class[product_family=$c0 and upper-case(product_family) = upper-case('Drink')]
let $product := db2-fn:xmlcolumn('FOODMART.PRODUCT.INFO')//product[product_class_id = $product_class/product_class_id]
where $product
order by $c0 ascending,$c0 ascending
return &lt;line&gt;
&lt;c0&gt;{$c0}&lt;/c0&gt;
&lt;/line&gt;
</t>
  </si>
  <si>
    <t>for $c0 in distinct-values(doc('foodmart/product_class')//product_class[upper-case(product_family) = upper-case('Drink')]/product_family)
let $product_class := doc('foodmart/product_class')//product_class[product_family=$c0 and upper-case(product_family) = upper-case('Drink')]
let $product := doc('foodmart/product')//product[product_class_id = $product_class/product_class_id]
where $product
order by $c0 ascending,$c0 ascending
return &lt;line&gt;
&lt;c0&gt;{$c0}&lt;/c0&gt;
&lt;/line&gt;</t>
  </si>
  <si>
    <t>for $c0 in distinct-values(doc('product_class.xml')//product_class[product_family = 'Drink']/product_department)
let $product_class := doc('product_class.xml')//product_class[product_department=$c0 and product_family = 'Drink']
let $product := doc('product.xml')//product[product_class_id = $product_class/product_class_id]
where $product
order by $c0 ascending,$c0 ascending
return &lt;line&gt;
&lt;c0&gt;{$c0}&lt;/c0&gt;
&lt;/line&gt;</t>
  </si>
  <si>
    <t xml:space="preserve">for $c0 in distinct-values(db2-fn:xmlcolumn('FOODMART.PRODUCT_CLASS.INFO')//product_class[product_family = 'Drink']/product_department)
let $product_class := db2-fn:xmlcolumn('FOODMART.PRODUCT_CLASS.INFO')//product_class[product_department=$c0 and product_family = 'Drink']
let $product := db2-fn:xmlcolumn('FOODMART.PRODUCT.INFO')//product[product_class_id = $product_class/product_class_id]
where $product
order by $c0 ascending,$c0 ascending
return &lt;line&gt;
&lt;c0&gt;{$c0}&lt;/c0&gt;
&lt;/line&gt;
</t>
  </si>
  <si>
    <t xml:space="preserve">for $c0 in distinct-values(doc('foodmart/product_class')//product_class[product_family = 'Drink']/product_department)
let $product_class := doc('foodmart/product_class')//product_class[product_department=$c0 and product_family = 'Drink']
let $product := doc('foodmart/product')//product[product_class_id = $product_class/product_class_id]
where $product
order by $c0 ascending,$c0 ascending
return &lt;line&gt;
&lt;c0&gt;{$c0}&lt;/c0&gt;
&lt;/line&gt;
</t>
  </si>
  <si>
    <t>let $c0 := count(distinct-values(doc('foodmart/product_class')//product_class/product_department))
return &lt;line&gt;
&lt;c0&gt;{$c0}&lt;/c0&gt;
&lt;/line&gt;</t>
  </si>
  <si>
    <t>let $c0 := count(distinct-values(db2-fn:xmlcolumn('FOODMART.PRODUCT_CLASS.INFO')//product_class/product_department))
return &lt;line&gt;
&lt;c0&gt;{$c0}&lt;/c0&gt;
&lt;/line&gt;</t>
  </si>
  <si>
    <t xml:space="preserve">let $c0 := count(distinct-values(doc('product_class.xml')//product_class/product_department))
return &lt;line&gt;
&lt;c0&gt;{$c0}&lt;/c0&gt;
&lt;/line&gt;
</t>
  </si>
  <si>
    <t xml:space="preserve">for $c0 in distinct-values(doc('time_by_day.xml')//time_by_day[the_year = 1997]/the_year)
for $c1 in distinct-values(doc('product_class.xml')//product_class[product_family = 'Drink' and product_department = ('Alcoholic Beverages','Beverages','Dairy')]/product_family)
for $c2 in distinct-values(doc('product_class.xml')//product_class[product_family = 'Drink' and product_department = ('Alcoholic Beverages','Beverages','Dairy')]/product_department)
let $time_by_day := doc('time_by_day.xml')//time_by_day[the_year=$c0 and the_year = 1997]
let $product_class := doc('product_class.xml')//product_class[product_family=$c1 and product_department=$c2 and product_family = 'Drink' and product_department = ('Alcoholic Beverages','Beverages','Dairy')]
let $product := doc('product.xml')//product[product_class_id = $product_class/product_class_id]
let $sales_fact_1997 := doc('sales_fact_1997.xml')//sales_fact_1997[time_id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&lt;m0&gt;{$m0}&lt;/m0&gt;
&lt;m1&gt;{$m1}&lt;/m1&gt;
&lt;m2&gt;{$m2}&lt;/m2&gt;
&lt;/line&gt;
</t>
  </si>
  <si>
    <t xml:space="preserve">for $c0 in distinct-values(db2-fn:xmlcolumn('FOODMART.TIME_BY_DAY.INFO')//time_by_day[the_year = 1997]/the_year)
for $c1 in distinct-values(db2-fn:xmlcolumn('FOODMART.PRODUCT_CLASS.INFO')//product_class[product_family = 'Drink' and product_department = ('Alcoholic Beverages','Beverages','Dairy')]/product_family)
for $c2 in distinct-values(db2-fn:xmlcolumn('FOODMART.PRODUCT_CLASS.INFO')//product_class[product_family = 'Drink' and product_department = ('Alcoholic Beverages','Beverages','Dairy')]/product_department)
let $time_by_day := db2-fn:xmlcolumn('FOODMART.TIME_BY_DAY.INFO')//time_by_day[the_year=$c0 and the_year = 1997]
let $product_class := db2-fn:xmlcolumn('FOODMART.PRODUCT_CLASS.INFO')//product_class[product_family=$c1 and product_department=$c2 and product_family = 'Drink' and product_department = ('Alcoholic Beverages','Beverages','Dairy')]
let $product := db2-fn:xmlcolumn('FOODMART.PRODUCT.INFO')//product[product_class_id = $product_class/product_class_id]
let $sales_fact_1997 := db2-fn:xmlcolumn('FOODMART.SALES_FACT_1997.INFO')//sales_fact_1997[time_id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&lt;m0&gt;{$m0}&lt;/m0&gt;
&lt;m1&gt;{$m1}&lt;/m1&gt;
&lt;m2&gt;{$m2}&lt;/m2&gt;
&lt;/line&gt;
</t>
  </si>
  <si>
    <t>for $c0 in distinct-values(doc('foodmart/time_by_day')//time_by_day[the_year = 1997]/the_year)
for $c1 in distinct-values(doc('foodmart/product_class')//product_class[product_family = 'Drink' and product_department = ('Alcoholic Beverages','Beverages','Dairy')]/product_family)
for $c2 in distinct-values(doc('foodmart/product_class')//product_class[product_family = 'Drink' and product_department = ('Alcoholic Beverages','Beverages','Dairy')]/product_department)
let $time_by_day := doc('foodmart/time_by_day')//time_by_day[the_year=$c0 and the_year = 1997]
let $product_class := doc('foodmart/product_class')//product_class[product_family=$c1 and product_department=$c2 and product_family = 'Drink' and product_department = ('Alcoholic Beverages','Beverages','Dairy')]
let $product := doc('foodmart/product')//product[product_class_id = $product_class/product_class_id]
let $sales_fact_1997 := doc('foodmart/sales_fact_1997')//sales_fact_1997[time_id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&lt;m0&gt;{$m0}&lt;/m0&gt;
&lt;m1&gt;{$m1}&lt;/m1&gt;
&lt;m2&gt;{$m2}&lt;/m2&gt;
&lt;/line&gt;</t>
  </si>
  <si>
    <t>Teste 3</t>
  </si>
  <si>
    <t>Query 18</t>
  </si>
  <si>
    <t>Query 17</t>
  </si>
  <si>
    <t>Query 16</t>
  </si>
  <si>
    <t xml:space="preserve">for $c0 in distinct-values(doc('product_class.xml')//product_class[product_family = 'Drink']/product_department)
let $product_class := doc('product_class.xml')//product_class[product_department=$c0 and product_family = 'Drink']
let $product := doc('product.xml')//product[product_class_id = $product_class/product_class_id]
where $product
order by $c0 ascending,$c0 ascending
return &lt;line&gt;
&lt;c0&gt;{$c0}&lt;/c0&gt;
&lt;/line&gt;
</t>
  </si>
  <si>
    <t>for $c0 in distinct-values(doc('product_class.xml')//product_class[product_department = 'Alcoholic Beverages' and product_family = 'Drink']/product_category)
let $product_class := doc('product_class.xml')//product_class[product_category=$c0 and product_department = 'Alcoholic Beverages' and product_family = 'Drink']
let $product := doc('product.xml')//product[product_class_id = $product_class/product_class_id]
where $product
order by $c0 ascending,$c0 ascending
return &lt;line&gt;
&lt;c0&gt;{$c0}&lt;/c0&gt;
&lt;/line&gt;</t>
  </si>
  <si>
    <t xml:space="preserve">for $c0 in distinct-values(db2-fn:xmlcolumn('FOODMART.PRODUCT_CLASS.INFO')//product_class[product_department = 'Alcoholic Beverages' and product_family = 'Drink']/product_category)
let $product_class := db2-fn:xmlcolumn('FOODMART.PRODUCT_CLASS.INFO')//product_class[product_category=$c0 and product_department = 'Alcoholic Beverages' and product_family = 'Drink']
let $product := db2-fn:xmlcolumn('FOODMART.PRODUCT.INFO')//product[product_class_id = $product_class/product_class_id]
where $product
order by $c0 ascending,$c0 ascending
return &lt;line&gt;
&lt;c0&gt;{$c0}&lt;/c0&gt;
&lt;/line&gt;
</t>
  </si>
  <si>
    <t>for $c0 in distinct-values(doc('foodmart/product_class')//product_class[product_department = 'Alcoholic Beverages' and product_family = 'Drink']/product_category)
let $product_class := doc('foodmart/product_class')//product_class[product_category=$c0 and product_department = 'Alcoholic Beverages' and product_family = 'Drink']
let $product := doc('foodmart/product')//product[product_class_id = $product_class/product_class_id]
where $product
order by $c0 ascending,$c0 ascending
return &lt;line&gt;
&lt;c0&gt;{$c0}&lt;/c0&gt;
&lt;/line&gt;</t>
  </si>
  <si>
    <t xml:space="preserve">for $c0 in distinct-values(doc('time_by_day.xml')//time_by_day[the_year = 1997]/the_year)
for $c1 in distinct-values(doc('product_class.xml')//product_class[product_family = 'Drink' and product_department = 'Alcoholic Beverages' and product_category = 'Beer and Wine']/product_family)
for $c2 in distinct-values(doc('product_class.xml')//product_class[product_family = 'Drink' and product_department = 'Alcoholic Beverages' and product_category = 'Beer and Wine']/product_department)
for $c3 in distinct-values(doc('product_class.xml')//product_class[product_family = 'Drink' and product_department = 'Alcoholic Beverages' and product_category = 'Beer and Wine']/product_category)
let $time_by_day := doc('time_by_day.xml')//time_by_day[the_year=$c0 and the_year = 1997]
let $product_class := doc('product_class.xml')//product_class[product_family=$c1 and product_department=$c2 and product_category=$c3 and product_family = 'Drink' and product_department = 'Alcoholic Beverages' and product_category = 'Beer and Wine']
let $product := doc('product.xml')//product[product_class_id = $product_class/product_class_id]
let $sales_fact_1997 := doc('sales_fact_1997.xml')//sales_fact_1997[time_id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&lt;c3&gt;{$c3}&lt;/c3&gt;
&lt;m0&gt;{$m0}&lt;/m0&gt;
&lt;m1&gt;{$m1}&lt;/m1&gt;
&lt;m2&gt;{$m2}&lt;/m2&gt;
&lt;/line&gt;
</t>
  </si>
  <si>
    <t xml:space="preserve">for $c0 in distinct-values(db2-fn:xmlcolumn('FOODMART.TIME_BY_DAY.INFO')//time_by_day[the_year = 1997]/the_year)
for $c1 in distinct-values(db2-fn:xmlcolumn('FOODMART.PRODUCT_CLASS.INFO')//product_class[product_family = 'Drink' and product_department = 'Alcoholic Beverages' and product_category = 'Beer and Wine']/product_family)
for $c2 in distinct-values(db2-fn:xmlcolumn('FOODMART.PRODUCT_CLASS.INFO')//product_class[product_family = 'Drink' and product_department = 'Alcoholic Beverages' and product_category = 'Beer and Wine']/product_department)
for $c3 in distinct-values(db2-fn:xmlcolumn('FOODMART.PRODUCT_CLASS.INFO')//product_class[product_family = 'Drink' and product_department = 'Alcoholic Beverages' and product_category = 'Beer and Wine']/product_category)
let $time_by_day := db2-fn:xmlcolumn('FOODMART.TIME_BY_DAY.INFO')//time_by_day[the_year=$c0 and the_year = 1997]
let $product_class := db2-fn:xmlcolumn('FOODMART.PRODUCT_CLASS.INFO')//product_class[product_family=$c1 and product_department=$c2 and product_category=$c3 and product_family = 'Drink' and product_department = 'Alcoholic Beverages' and product_category = 'Beer and Wine']
let $product := db2-fn:xmlcolumn('FOODMART.PRODUCT.INFO')//product[product_class_id = $product_class/product_class_id]
let $sales_fact_1997 := db2-fn:xmlcolumn('FOODMART.SALES_FACT_1997.INFO')//sales_fact_1997[time_id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&lt;c3&gt;{$c3}&lt;/c3&gt;
&lt;m0&gt;{$m0}&lt;/m0&gt;
&lt;m1&gt;{$m1}&lt;/m1&gt;
&lt;m2&gt;{$m2}&lt;/m2&gt;
&lt;/line&gt;
</t>
  </si>
  <si>
    <t xml:space="preserve">for $c0 in distinct-values(doc('foodmart/time_by_day')//time_by_day[the_year = 1997]/the_year)
for $c1 in distinct-values(doc('foodmart/product_class')//product_class[product_family = 'Drink' and product_department = 'Alcoholic Beverages' and product_category = 'Beer and Wine']/product_family)
for $c2 in distinct-values(doc('foodmart/product_class')//product_class[product_family = 'Drink' and product_department = 'Alcoholic Beverages' and product_category = 'Beer and Wine']/product_department)
for $c3 in distinct-values(doc('foodmart/product_class')//product_class[product_family = 'Drink' and product_department = 'Alcoholic Beverages' and product_category = 'Beer and Wine']/product_category)
let $time_by_day := doc('foodmart/time_by_day')//time_by_day[the_year=$c0 and the_year = 1997]
let $product_class := doc('foodmart/product_class')//product_class[product_family=$c1 and product_department=$c2 and product_category=$c3 and product_family = 'Drink' and product_department = 'Alcoholic Beverages' and product_category = 'Beer and Wine']
let $product := doc('foodmart/product')//product[product_class_id = $product_class/product_class_id]
let $sales_fact_1997 := doc('foodmart/sales_fact_1997')//sales_fact_1997[time_id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&lt;c3&gt;{$c3}&lt;/c3&gt;
&lt;m0&gt;{$m0}&lt;/m0&gt;
&lt;m1&gt;{$m1}&lt;/m1&gt;
&lt;m2&gt;{$m2}&lt;/m2&gt;
&lt;/line&gt;
</t>
  </si>
  <si>
    <t>Query 22</t>
  </si>
  <si>
    <t>Query 21</t>
  </si>
  <si>
    <t>Query 19</t>
  </si>
  <si>
    <t>Query 20</t>
  </si>
  <si>
    <t>Teste 4</t>
  </si>
  <si>
    <t xml:space="preserve">for $c0 in distinct-values(doc('product_class.xml')//product_class[product_category = 'Beer and Wine' and product_department = 'Alcoholic Beverages' and product_family = 'Drink']/product_subcategory)
let $product_class := doc('product_class.xml')//product_class[product_subcategory=$c0 and product_category = 'Beer and Wine' and product_department = 'Alcoholic Beverages' and product_family = 'Drink']
let $product := doc('product.xml')//product[product_class_id = $product_class/product_class_id]
where $product
order by $c0 ascending,$c0 ascending
return &lt;line&gt;
&lt;c0&gt;{$c0}&lt;/c0&gt;
&lt;/line&gt;
</t>
  </si>
  <si>
    <t>for $c0 in distinct-values(db2-fn:xmlcolumn('FOODMART.PRODUCT_CLASS.INFO')//product_class[product_category = 'Beer and Wine' and product_department = 'Alcoholic Beverages' and product_family = 'Drink']/product_subcategory)
let $product_class := db2-fn:xmlcolumn('FOODMART.PRODUCT_CLASS.INFO')//product_class[product_subcategory=$c0 and product_category = 'Beer and Wine' and product_department = 'Alcoholic Beverages' and product_family = 'Drink']
let $product := db2-fn:xmlcolumn('FOODMART.PRODUCT.INFO')//product[product_class_id = $product_class/product_class_id]
where $product
order by $c0 ascending,$c0 ascending
return &lt;line&gt;
&lt;c0&gt;{$c0}&lt;/c0&gt;
&lt;/line&gt;</t>
  </si>
  <si>
    <t>for $c0 in distinct-values(doc('foodmart/product_class')//product_class[product_category = 'Beer and Wine' and product_department = 'Alcoholic Beverages' and product_family = 'Drink']/product_subcategory)
let $product_class := doc('foodmart/product_class')//product_class[product_subcategory=$c0 and product_category = 'Beer and Wine' and product_department = 'Alcoholic Beverages' and product_family = 'Drink']
let $product := doc('foodmart/product')//product[product_class_id = $product_class/product_class_id]
where $product
order by $c0 ascending,$c0 ascending
return &lt;line&gt;
&lt;c0&gt;{$c0}&lt;/c0&gt;
&lt;/line&gt;</t>
  </si>
  <si>
    <t xml:space="preserve">let $c0 := count(distinct-values(doc('foodmart/product_class')//product_class/product_subcategory))
return &lt;line&gt;
&lt;c0&gt;{$c0}&lt;/c0&gt;
&lt;/line&gt;
</t>
  </si>
  <si>
    <t xml:space="preserve">let $c0 := count(distinct-values(db2-fn:xmlcolumn('FOODMART.PRODUCT_CLASS.INFO')//product_class/product_subcategory))
return &lt;line&gt;
&lt;c0&gt;{$c0}&lt;/c0&gt;
&lt;/line&gt;
</t>
  </si>
  <si>
    <t xml:space="preserve">let $c0 := count(distinct-values(doc('product_class.xml')//product_class/product_subcategory))
return &lt;line&gt;
&lt;c0&gt;{$c0}&lt;/c0&gt;
&lt;/line&gt;
</t>
  </si>
  <si>
    <t xml:space="preserve">for $c0 in distinct-values(doc('foodmart/time_by_day')//time_by_day[the_year = 1997]/the_year)
for $c1 in distinct-values(doc('foodmart/product_class')//product_class[product_family = 'Drink' and product_department = 'Alcoholic Beverages' and product_category = 'Beer and Wine' and product_subcategory = ('Beer','Wine')]/product_family)
for $c2 in distinct-values(doc('foodmart/product_class')//product_class[product_family = 'Drink' and product_department = 'Alcoholic Beverages' and product_category = 'Beer and Wine' and product_subcategory = ('Beer','Wine')]/product_department)
for $c3 in distinct-values(doc('foodmart/product_class')//product_class[product_family = 'Drink' and product_department = 'Alcoholic Beverages' and product_category = 'Beer and Wine' and product_subcategory = ('Beer','Wine')]/product_category)
for $c4 in distinct-values(doc('foodmart/product_class')//product_class[product_family = 'Drink' and product_department = 'Alcoholic Beverages' and product_category = 'Beer and Wine' and product_subcategory = ('Beer','Wine')]/product_subcategory)
let $time_by_day := doc('foodmart/time_by_day')//time_by_day[the_year=$c0 and the_year = 1997]
let $product_class := doc('foodmart/product_class')//product_class[product_family=$c1 and product_department=$c2 and product_category=$c3 and product_subcategory=$c4 and product_family = 'Drink' and product_department = 'Alcoholic Beverages' and product_category = 'Beer and Wine' and product_subcategory = ('Beer','Wine')]
let $product := doc('foodmart/product')//product[product_class_id = $product_class/product_class_id]
let $sales_fact_1997 := doc('foodmart/sales_fact_1997')//sales_fact_1997[time_id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&lt;c3&gt;{$c3}&lt;/c3&gt;
&lt;c4&gt;{$c4}&lt;/c4&gt;
&lt;m0&gt;{$m0}&lt;/m0&gt;
&lt;m1&gt;{$m1}&lt;/m1&gt;
&lt;m2&gt;{$m2}&lt;/m2&gt;
&lt;/line&gt;
</t>
  </si>
  <si>
    <t xml:space="preserve">for $c0 in distinct-values(db2-fn:xmlcolumn('FOODMART.TIME_BY_DAY.INFO')//time_by_day[the_year = 1997]/the_year)
for $c1 in distinct-values(db2-fn:xmlcolumn('FOODMART.PRODUCT_CLASS.INFO')//product_class[product_family = 'Drink' and product_department = 'Alcoholic Beverages' and product_category = 'Beer and Wine' and product_subcategory = ('Beer','Wine')]/product_family)
for $c2 in distinct-values(db2-fn:xmlcolumn('FOODMART.PRODUCT_CLASS.INFO')//product_class[product_family = 'Drink' and product_department = 'Alcoholic Beverages' and product_category = 'Beer and Wine' and product_subcategory = ('Beer','Wine')]/product_department)
for $c3 in distinct-values(db2-fn:xmlcolumn('FOODMART.PRODUCT_CLASS.INFO')//product_class[product_family = 'Drink' and product_department = 'Alcoholic Beverages' and product_category = 'Beer and Wine' and product_subcategory = ('Beer','Wine')]/product_category)
for $c4 in distinct-values(db2-fn:xmlcolumn('FOODMART.PRODUCT_CLASS.INFO')//product_class[product_family = 'Drink' and product_department = 'Alcoholic Beverages' and product_category = 'Beer and Wine' and product_subcategory = ('Beer','Wine')]/product_subcategory)
let $time_by_day := db2-fn:xmlcolumn('FOODMART.TIME_BY_DAY.INFO')//time_by_day[the_year=$c0 and the_year = 1997]
let $product_class := db2-fn:xmlcolumn('FOODMART.PRODUCT_CLASS.INFO')//product_class[product_family=$c1 and product_department=$c2 and product_category=$c3 and product_subcategory=$c4 and product_family = 'Drink' and product_department = 'Alcoholic Beverages' and product_category = 'Beer and Wine' and product_subcategory = ('Beer','Wine')]
let $product := db2-fn:xmlcolumn('FOODMART.PRODUCT.INFO')//product[product_class_id = $product_class/product_class_id]
let $sales_fact_1997 := db2-fn:xmlcolumn('FOODMART.SALES_FACT_1997.INFO')//sales_fact_1997[time_id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&lt;c3&gt;{$c3}&lt;/c3&gt;
&lt;c4&gt;{$c4}&lt;/c4&gt;
&lt;m0&gt;{$m0}&lt;/m0&gt;
&lt;m1&gt;{$m1}&lt;/m1&gt;
&lt;m2&gt;{$m2}&lt;/m2&gt;
&lt;/line&gt;
</t>
  </si>
  <si>
    <t xml:space="preserve">for $c0 in distinct-values(doc('time_by_day.xml')//time_by_day[the_year = 1997]/the_year)
for $c1 in distinct-values(doc('product_class.xml')//product_class[product_family = 'Drink' and product_department = 'Alcoholic Beverages' and product_category = 'Beer and Wine' and product_subcategory = ('Beer','Wine')]/product_family)
for $c2 in distinct-values(doc('product_class.xml')//product_class[product_family = 'Drink' and product_department = 'Alcoholic Beverages' and product_category = 'Beer and Wine' and product_subcategory = ('Beer','Wine')]/product_department)
for $c3 in distinct-values(doc('product_class.xml')//product_class[product_family = 'Drink' and product_department = 'Alcoholic Beverages' and product_category = 'Beer and Wine' and product_subcategory = ('Beer','Wine')]/product_category)
for $c4 in distinct-values(doc('product_class.xml')//product_class[product_family = 'Drink' and product_department = 'Alcoholic Beverages' and product_category = 'Beer and Wine' and product_subcategory = ('Beer','Wine')]/product_subcategory)
let $time_by_day := doc('time_by_day.xml')//time_by_day[the_year=$c0 and the_year = 1997]
let $product_class := doc('product_class.xml')//product_class[product_family=$c1 and product_department=$c2 and product_category=$c3 and product_subcategory=$c4 and product_family = 'Drink' and product_department = 'Alcoholic Beverages' and product_category = 'Beer and Wine' and product_subcategory = ('Beer','Wine')]
let $product := doc('product.xml')//product[product_class_id = $product_class/product_class_id]
let $sales_fact_1997 := doc('sales_fact_1997.xml')//sales_fact_1997[time_id = $time_by_day/time_id and product_id = $product/product_id]
let $m0 := sum($sales_fact_1997/unit_sales)
let $m1 := sum($sales_fact_1997/store_cost)
let $m2 := sum($sales_fact_1997/store_sales)
where $sales_fact_1997 and $product
return &lt;line&gt;
&lt;c0&gt;{$c0}&lt;/c0&gt;
&lt;c1&gt;{$c1}&lt;/c1&gt;
&lt;c2&gt;{$c2}&lt;/c2&gt;
&lt;c3&gt;{$c3}&lt;/c3&gt;
&lt;c4&gt;{$c4}&lt;/c4&gt;
&lt;m0&gt;{$m0}&lt;/m0&gt;
&lt;m1&gt;{$m1}&lt;/m1&gt;
&lt;m2&gt;{$m2}&lt;/m2&gt;
&lt;/line&gt;
</t>
  </si>
  <si>
    <t>Teste 5</t>
  </si>
  <si>
    <t>Query 23</t>
  </si>
  <si>
    <t>Query 24</t>
  </si>
  <si>
    <t>Query 26</t>
  </si>
  <si>
    <t>for $c0 in distinct-values(doc('time_by_day.xml')//time_by_day[the_year = 1997]/the_year)
for $c1 in distinct-values(doc('product_class.xml')//product_class[product_family = 'Drink' and product_department = 'Alcoholic Beverages' and product_category = 'Beer and Wine' and product_subcategory = 'Beer']/product_family)
for $c2 in distinct-values(doc('product_class.xml')//product_class[product_family = 'Drink' and product_department = 'Alcoholic Beverages' and product_category = 'Beer and Wine' and product_subcategory = 'Beer']/product_department)
for $c3 in distinct-values(doc('product_class.xml')//product_class[product_family = 'Drink' and product_department = 'Alcoholic Beverages' and product_category = 'Beer and Wine' and product_subcategory = 'Beer']/product_category)
for $c4 in distinct-values(doc('product_class.xml')//product_class[product_family = 'Drink' and product_department = 'Alcoholic Beverages' and product_category = 'Beer and Wine' and product_subcategory = 'Beer']/product_subcategory)
for $c5 in distinct-values(doc('product.xml')//product[brand_name = ('Good','Pearl','Portsmouth','Top Measure','Walrus')]/brand_name)
let $time_by_day := doc('time_by_day.xml')//time_by_day[the_year=$c0 and the_year = 1997]
let $product_class := doc('product_class.xml')//product_class[product_family=$c1 and product_department=$c2 and product_category=$c3 and product_subcategory=$c4 and product_family = 'Drink' and product_department = 'Alcoholic Beverages' and product_category = 'Beer and Wine' and product_subcategory = 'Beer']
let $product := doc('product.xml')//product[brand_name=$c5 and product_class_id = $product_class/product_class_id and brand_name = ('Good','Pearl','Portsmouth','Top Measure','Walrus')]
let $sales_fact_1997 := doc('sales_fact_1997.xml')//sales_fact_1997[time_id = $time_by_day/time_id and product_id = $product/product_id]
let $m0 := sum($sales_fact_1997/unit_sales)
let $m1 := sum($sales_fact_1997/store_cost)
let $m2 := sum($sales_fact_1997/store_sales)
where $sales_fact_1997
return &lt;line&gt;
&lt;c0&gt;{$c0}&lt;/c0&gt;
&lt;c1&gt;{$c1}&lt;/c1&gt;
&lt;c2&gt;{$c2}&lt;/c2&gt;
&lt;c3&gt;{$c3}&lt;/c3&gt;
&lt;c4&gt;{$c4}&lt;/c4&gt;
&lt;c5&gt;{$c5}&lt;/c5&gt;
&lt;m0&gt;{$m0}&lt;/m0&gt;
&lt;m1&gt;{$m1}&lt;/m1&gt;
&lt;m2&gt;{$m2}&lt;/m2&gt;
&lt;/line&gt;</t>
  </si>
  <si>
    <t xml:space="preserve">for $c0 in distinct-values(db2-fn:xmlcolumn('FOODMART.TIME_BY_DAY.INFO')//time_by_day[the_year = 1997]/the_year)
for $c1 in distinct-values(db2-fn:xmlcolumn('FOODMART.PRODUCT_CLASS.INFO')//product_class[product_family = 'Drink' and product_department = 'Alcoholic Beverages' and product_category = 'Beer and Wine' and product_subcategory = 'Beer']/product_family)
for $c2 in distinct-values(db2-fn:xmlcolumn('FOODMART.PRODUCT_CLASS.INFO')//product_class[product_family = 'Drink' and product_department = 'Alcoholic Beverages' and product_category = 'Beer and Wine' and product_subcategory = 'Beer']/product_department)
for $c3 in distinct-values(db2-fn:xmlcolumn('FOODMART.PRODUCT_CLASS.INFO')//product_class[product_family = 'Drink' and product_department = 'Alcoholic Beverages' and product_category = 'Beer and Wine' and product_subcategory = 'Beer']/product_category)
for $c4 in distinct-values(db2-fn:xmlcolumn('FOODMART.PRODUCT_CLASS.INFO')//product_class[product_family = 'Drink' and product_department = 'Alcoholic Beverages' and product_category = 'Beer and Wine' and product_subcategory = 'Beer']/product_subcategory)
for $c5 in distinct-values(db2-fn:xmlcolumn('FOODMART.PRODUCT.INFO')//product[brand_name = ('Good','Pearl','Portsmouth','Top Measure','Walrus')]/brand_name)
let $time_by_day := db2-fn:xmlcolumn('FOODMART.TIME_BY_DAY.INFO')//time_by_day[the_year=$c0 and the_year = 1997]
let $product_class := db2-fn:xmlcolumn('FOODMART.PRODUCT_CLASS.INFO')//product_class[product_family=$c1 and product_department=$c2 and product_category=$c3 and product_subcategory=$c4 and product_family = 'Drink' and product_department = 'Alcoholic Beverages' and product_category = 'Beer and Wine' and product_subcategory = 'Beer']
let $product := db2-fn:xmlcolumn('FOODMART.PRODUCT.INFO')//product[brand_name=$c5 and product_class_id = $product_class/product_class_id and brand_name = ('Good','Pearl','Portsmouth','Top Measure','Walrus')]
let $sales_fact_1997 := db2-fn:xmlcolumn('FOODMART.SALES_FACT_1997.INFO')//sales_fact_1997[time_id = $time_by_day/time_id and product_id = $product/product_id]
let $m0 := sum($sales_fact_1997/unit_sales)
let $m1 := sum($sales_fact_1997/store_cost)
let $m2 := sum($sales_fact_1997/store_sales)
where $sales_fact_1997
return &lt;line&gt;
&lt;c0&gt;{$c0}&lt;/c0&gt;
&lt;c1&gt;{$c1}&lt;/c1&gt;
&lt;c2&gt;{$c2}&lt;/c2&gt;
&lt;c3&gt;{$c3}&lt;/c3&gt;
&lt;c4&gt;{$c4}&lt;/c4&gt;
&lt;c5&gt;{$c5}&lt;/c5&gt;
&lt;m0&gt;{$m0}&lt;/m0&gt;
&lt;m1&gt;{$m1}&lt;/m1&gt;
&lt;m2&gt;{$m2}&lt;/m2&gt;
&lt;/line&gt;
</t>
  </si>
  <si>
    <t xml:space="preserve">for $c0 in distinct-values(doc('foodmart/time_by_day')//time_by_day[the_year = 1997]/the_year)
for $c1 in distinct-values(doc('foodmart/product_class')//product_class[product_family = 'Drink' and product_department = 'Alcoholic Beverages' and product_category = 'Beer and Wine' and product_subcategory = 'Beer']/product_family)
for $c2 in distinct-values(doc('foodmart/product_class')//product_class[product_family = 'Drink' and product_department = 'Alcoholic Beverages' and product_category = 'Beer and Wine' and product_subcategory = 'Beer']/product_department)
for $c3 in distinct-values(doc('foodmart/product_class')//product_class[product_family = 'Drink' and product_department = 'Alcoholic Beverages' and product_category = 'Beer and Wine' and product_subcategory = 'Beer']/product_category)
for $c4 in distinct-values(doc('foodmart/product_class')//product_class[product_family = 'Drink' and product_department = 'Alcoholic Beverages' and product_category = 'Beer and Wine' and product_subcategory = 'Beer']/product_subcategory)
for $c5 in distinct-values(doc('foodmart/product')//product[brand_name = ('Good','Pearl','Portsmouth','Top Measure','Walrus')]/brand_name)
let $time_by_day := doc('foodmart/time_by_day')//time_by_day[the_year=$c0 and the_year = 1997]
let $product_class := doc('foodmart/product_class')//product_class[product_family=$c1 and product_department=$c2 and product_category=$c3 and product_subcategory=$c4 and product_family = 'Drink' and product_department = 'Alcoholic Beverages' and product_category = 'Beer and Wine' and product_subcategory = 'Beer']
let $product := doc('foodmart/product')//product[brand_name=$c5 and product_class_id = $product_class/product_class_id and brand_name = ('Good','Pearl','Portsmouth','Top Measure','Walrus')]
let $sales_fact_1997 := doc('foodmart/sales_fact_1997')//sales_fact_1997[time_id = $time_by_day/time_id and product_id = $product/product_id]
let $m0 := sum($sales_fact_1997/unit_sales)
let $m1 := sum($sales_fact_1997/store_cost)
let $m2 := sum($sales_fact_1997/store_sales)
where $sales_fact_1997
return &lt;line&gt;
&lt;c0&gt;{$c0}&lt;/c0&gt;
&lt;c1&gt;{$c1}&lt;/c1&gt;
&lt;c2&gt;{$c2}&lt;/c2&gt;
&lt;c3&gt;{$c3}&lt;/c3&gt;
&lt;c4&gt;{$c4}&lt;/c4&gt;
&lt;c5&gt;{$c5}&lt;/c5&gt;
&lt;m0&gt;{$m0}&lt;/m0&gt;
&lt;m1&gt;{$m1}&lt;/m1&gt;
&lt;m2&gt;{$m2}&lt;/m2&gt;
&lt;/line&gt;
</t>
  </si>
  <si>
    <t>Query 25</t>
  </si>
  <si>
    <t xml:space="preserve">for $c0 in distinct-values(doc('product_class.xml')//product_class/product_family)
let $product_class := doc('product_class.xml')//product_class[product_family=$c0]
let $product := doc('product.xml')//product[product_class_id = $product_class/product_class_id]
where $product
order by $c0 ascending,$c0 ascending
return &lt;line&gt;
&lt;c0&gt;{$c0}&lt;/c0&gt;
&lt;/line&gt;
</t>
  </si>
  <si>
    <t xml:space="preserve">for $c0 in distinct-values(doc('foodmart/product_class')//product_class/product_family)
let $product_class := doc('foodmart/product_class')//product_class[product_family=$c0]
let $product := doc('foodmart/product')//product[product_class_id = $product_class/product_class_id]
where $product
order by $c0 ascending,$c0 ascending
return &lt;line&gt;
&lt;c0&gt;{$c0}&lt;/c0&gt;
&lt;/line&gt;
</t>
  </si>
  <si>
    <t xml:space="preserve">for $c0 in distinct-values(db2-fn:xmlcolumn('FOODMART.PRODUCT_CLASS.INFO')//product_class[product_category = 'Beer and Wine' and product_department = 'Alcoholic Beverages' and product_family = 'Drink']/product_subcategory)
let $product_class := db2-fn:xmlcolumn('FOODMART.PRODUCT_CLASS.INFO')//product_class[product_subcategory=$c0 and product_category = 'Beer and Wine' and product_department = 'Alcoholic Beverages' and product_family = 'Drink']
let $product := db2-fn:xmlcolumn('FOODMART.PRODUCT.INFO')//product[product_class_id = $product_class/product_class_id]
where $product
order by $c0 ascending,$c0 ascending
return &lt;line&gt;
&lt;c0&gt;{$c0}&lt;/c0&gt;
&lt;/line&gt;
</t>
  </si>
  <si>
    <t xml:space="preserve">let $c0 := count(distinct-values(doc('product.xml')//product/brand_name))
return &lt;line&gt;
&lt;c0&gt;{$c0}&lt;/c0&gt;
&lt;/line&gt;
</t>
  </si>
  <si>
    <t>let $c0 := count(distinct-values(db2-fn:xmlcolumn('FOODMART.PRODUCT.INFO')//product/brand_name))
return &lt;line&gt;
&lt;c0&gt;{$c0}&lt;/c0&gt;
&lt;/line&gt;</t>
  </si>
  <si>
    <t xml:space="preserve">let $c0 := count(distinct-values(doc('foodmart/product')//product/brand_name))
return &lt;line&gt;
&lt;c0&gt;{$c0}&lt;/c0&gt;
&lt;/line&gt;
</t>
  </si>
  <si>
    <t xml:space="preserve">select {[Measures].[Unit Sales], [Measures].[Store Cost], [Measures].[Store Sales]} ON COLUMNS,
  Hierarchize({([Promotion Media].[All Media], [Product].[All Products])}) ON ROWS
from [Sales] where [Time].[1997]
</t>
  </si>
  <si>
    <t xml:space="preserve">select {[Measures].[Unit Sales], [Measures].[Store Cost], [Measures].[Store Sales]} ON COLUMNS,
  Hierarchize(Union(Union(Union(Union(Union(Crossjoin({[Promotion Media].[All Media]}, {[Product].[All Products]}), Crossjoin({[Promotion Media].[All Media]}, [Product].[All Products].Children)), Crossjoin({[Promotion Media].[All Media]}, [Product].[All Products].[Drink].Children)), Crossjoin({[Promotion Media].[All Media]}, [Product].[All Products].[Drink].[Alcoholic Beverages].Children)), Crossjoin({[Promotion Media].[All Media]}, [Product].[All Products].[Drink].[Alcoholic Beverages].[Beer and Wine].Children)), Crossjoin({[Promotion Media].[All Media]}, [Product].[All Products].[Drink].[Alcoholic Beverages].[Beer and Wine].[Beer].Children))) ON ROWS
from [Sales] where [Time].[1997]
</t>
  </si>
  <si>
    <t xml:space="preserve">select {[Measures].[Unit Sales], [Measures].[Store Cost], [Measures].[Store Sales]} ON COLUMNS,
  Hierarchize(Union(Union(Crossjoin({[Promotion Media].[All Media]}, {[Product].[All Products]}), Crossjoin({[Promotion Media].[All Media]}, [Product].[All Products].Children)), Crossjoin({[Promotion Media].[All Media]}, [Product].[All Products].[Drink].Children))) ON ROWS
from [Sales] where [Time].[1997]
</t>
  </si>
  <si>
    <t xml:space="preserve">select {[Measures].[Unit Sales], [Measures].[Store Cost], [Measures].[Store Sales]} ON COLUMNS,
  Hierarchize(Union(Crossjoin({[Promotion Media].[All Media]}, {[Product].[All Products]}), Crossjoin({[Promotion Media].[All Media]}, [Product].[All Products].Children))) ON ROWS
from [Sales] where [Time].[1997]
</t>
  </si>
  <si>
    <t>Testes com queries MDX usando o Mondrian</t>
  </si>
  <si>
    <t xml:space="preserve">select {[Measures].[Unit Sales], [Measures].[Store Cost], [Measures].[Store Sales]} ON COLUMNS,
  Hierarchize(Union(Union(Union(Crossjoin({[Promotion Media].[All Media]}, {[Product].[All Products]}), Crossjoin({[Promotion Media].[All Media]}, [Product].[All Products].Children)), Crossjoin({[Promotion Media].[All Media]}, [Product].[All Products].[Drink].Children)), Crossjoin({[Promotion Media].[All Media]}, [Product].[All Products].[Drink].[Alcoholic Beverages].Children))) ON ROWS from [Sales] where [Time].[1997]
</t>
  </si>
  <si>
    <t>select {[Measures].[Unit Sales], [Measures].[Store Cost], [Measures].[Store Sales]} ON COLUMNS,
  Hierarchize(Union(Union(Union(Union(Crossjoin({[Promotion Media].[All Media]}, {[Product].[All Products]}), Crossjoin({[Promotion Media].[All Media]}, [Product].[All Products].Children)), Crossjoin({[Promotion Media].[All Media]}, [Product].[All Products].[Drink].Children)), Crossjoin({[Promotion Media].[All Media]}, [Product].[All Products].[Drink].[Alcoholic Beverages].Children)), Crossjoin({[Promotion Media].[All Media]}, [Product].[All Products].[Drink].[Alcoholic Beverages].[Beer and Wine].Children))) ON ROWS
from [Sales] where [Time].[1997]</t>
  </si>
  <si>
    <t>Tempo médio</t>
  </si>
  <si>
    <t>Tempo</t>
  </si>
  <si>
    <t>select {[Measures].[Store Sales]} on columns,
{VAnalysis([Store].[Store Country].[USA], {[Store].[Store Country].[USA].Children})} on rows
from Sales 
where [Time].[1997]</t>
  </si>
  <si>
    <t xml:space="preserve">select {[Measures].[Vendas da Loja]} on columns,
{VAnalysis([Loja].[Store Country].[USA], {[Loja].[Store Country].[USA].Children})} on rows
from Sales where [Tempo].[1997]
</t>
  </si>
  <si>
    <t>Query</t>
  </si>
  <si>
    <t>Horizontal analysis LMDQL Query</t>
  </si>
  <si>
    <t>Horizontal analysis MDX Query</t>
  </si>
  <si>
    <t>select {[Time].[1997].Children} on columns,
{HAnalysis([Store].[Store Country].[USA], {[Store].[Store Country].[USA].Children},"1.05,1.10,1.15")} on rows
from Sales</t>
  </si>
  <si>
    <t>with
member [Measures].[AH Q1] AS '(([Time].[1997].[Q1] * 100) / [Time].[1997].[Q1])'
member [Measures].[AH Q2] AS '1.05*(([Time].[1997].[Q2] * 100) / [Time].[1997].[Q1])'
member [Measures].[AH Q3] AS '1.10*(([Time].[1997].[Q3] * 100) / [Time].[1997].[Q1])'
member [Measures].[AH Q4] AS '1.15*(([Time].[1997].[Q4] * 100) / [Time].[1997].[Q1])'
member [Measures].[US Q1] AS '[Time].[1997].[Q1]'
member [Measures].[US Q2] AS '[Time].[1997].[Q2]'
member [Measures].[US Q3] AS '[Time].[1997].[Q3]'
member [Measures].[US Q4] AS '[Time].[1997].[Q4]'
select {[Measures].[US Q1],[Measures].[AH Q1],[Measures].[US Q2],[Measures].[AH Q2],[Measures].[US Q3],[Measures].[AH Q3],[Measures].[US Q4],[Measures].[AH Q4]} on columns,
{[Store].[Store Country].[USA].Children} on rows
from Sales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</si>
</sst>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9"/>
      <color indexed="8"/>
      <name val="Courier New"/>
      <family val="3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C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5"/>
      <name val="Calibri"/>
      <family val="2"/>
    </font>
    <font>
      <sz val="9"/>
      <color theme="1"/>
      <name val="Courier New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/>
    </xf>
    <xf numFmtId="0" fontId="66" fillId="0" borderId="0" xfId="44" applyFont="1" applyAlignment="1" applyProtection="1">
      <alignment/>
      <protection/>
    </xf>
    <xf numFmtId="0" fontId="67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0" xfId="0" applyFont="1" applyAlignment="1">
      <alignment vertical="top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3" fontId="75" fillId="0" borderId="0" xfId="0" applyNumberFormat="1" applyFont="1" applyAlignment="1">
      <alignment horizontal="right"/>
    </xf>
    <xf numFmtId="0" fontId="76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" fontId="79" fillId="0" borderId="13" xfId="0" applyNumberFormat="1" applyFont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80" fillId="0" borderId="10" xfId="0" applyFon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80" fillId="0" borderId="18" xfId="0" applyFont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80" fillId="0" borderId="10" xfId="0" applyFont="1" applyBorder="1" applyAlignment="1">
      <alignment wrapText="1"/>
    </xf>
    <xf numFmtId="0" fontId="80" fillId="0" borderId="10" xfId="0" applyNumberFormat="1" applyFont="1" applyBorder="1" applyAlignment="1">
      <alignment wrapText="1"/>
    </xf>
    <xf numFmtId="0" fontId="80" fillId="0" borderId="18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79" fillId="0" borderId="19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81" fillId="0" borderId="10" xfId="0" applyNumberFormat="1" applyFont="1" applyFill="1" applyBorder="1" applyAlignment="1">
      <alignment vertical="top" wrapText="1"/>
    </xf>
    <xf numFmtId="0" fontId="81" fillId="0" borderId="10" xfId="0" applyFont="1" applyBorder="1" applyAlignment="1">
      <alignment vertical="top" wrapText="1"/>
    </xf>
    <xf numFmtId="0" fontId="81" fillId="0" borderId="10" xfId="0" applyNumberFormat="1" applyFont="1" applyBorder="1" applyAlignment="1">
      <alignment vertical="top" wrapText="1"/>
    </xf>
    <xf numFmtId="3" fontId="73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3" fontId="73" fillId="0" borderId="20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3" fontId="79" fillId="0" borderId="22" xfId="0" applyNumberFormat="1" applyFont="1" applyBorder="1" applyAlignment="1">
      <alignment horizontal="center"/>
    </xf>
    <xf numFmtId="3" fontId="79" fillId="0" borderId="13" xfId="0" applyNumberFormat="1" applyFont="1" applyBorder="1" applyAlignment="1">
      <alignment horizontal="center"/>
    </xf>
    <xf numFmtId="3" fontId="83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3" fontId="0" fillId="0" borderId="10" xfId="0" applyNumberFormat="1" applyBorder="1" applyAlignment="1">
      <alignment horizontal="center"/>
    </xf>
    <xf numFmtId="3" fontId="73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 vertical="center"/>
    </xf>
    <xf numFmtId="3" fontId="79" fillId="0" borderId="23" xfId="0" applyNumberFormat="1" applyFont="1" applyBorder="1" applyAlignment="1">
      <alignment horizontal="center" vertical="center"/>
    </xf>
    <xf numFmtId="3" fontId="83" fillId="0" borderId="23" xfId="0" applyNumberFormat="1" applyFont="1" applyBorder="1" applyAlignment="1">
      <alignment horizontal="center" vertical="center"/>
    </xf>
    <xf numFmtId="0" fontId="81" fillId="0" borderId="10" xfId="0" applyNumberFormat="1" applyFont="1" applyBorder="1" applyAlignment="1">
      <alignment horizontal="left" vertical="top" wrapText="1"/>
    </xf>
    <xf numFmtId="0" fontId="64" fillId="0" borderId="15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1" fontId="84" fillId="0" borderId="10" xfId="0" applyNumberFormat="1" applyFont="1" applyBorder="1" applyAlignment="1">
      <alignment horizontal="center" vertical="center"/>
    </xf>
    <xf numFmtId="1" fontId="85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1" fontId="8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81" fillId="0" borderId="0" xfId="0" applyNumberFormat="1" applyFont="1" applyBorder="1" applyAlignment="1">
      <alignment vertical="top" wrapText="1"/>
    </xf>
    <xf numFmtId="0" fontId="63" fillId="0" borderId="0" xfId="0" applyFont="1" applyFill="1" applyBorder="1" applyAlignment="1">
      <alignment horizontal="center" vertical="center"/>
    </xf>
    <xf numFmtId="1" fontId="85" fillId="0" borderId="0" xfId="0" applyNumberFormat="1" applyFont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6" fillId="0" borderId="0" xfId="0" applyFont="1" applyAlignment="1">
      <alignment horizontal="left" vertical="center" wrapText="1"/>
    </xf>
    <xf numFmtId="0" fontId="8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6" fillId="0" borderId="10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left" vertical="top" wrapText="1"/>
    </xf>
    <xf numFmtId="0" fontId="77" fillId="0" borderId="20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8" fillId="0" borderId="0" xfId="0" applyFont="1" applyAlignment="1">
      <alignment horizontal="left" vertical="top" wrapText="1"/>
    </xf>
    <xf numFmtId="0" fontId="73" fillId="0" borderId="21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81" fillId="0" borderId="18" xfId="0" applyNumberFormat="1" applyFont="1" applyBorder="1" applyAlignment="1">
      <alignment vertical="top" wrapText="1"/>
    </xf>
    <xf numFmtId="0" fontId="81" fillId="0" borderId="21" xfId="0" applyNumberFormat="1" applyFont="1" applyBorder="1" applyAlignment="1">
      <alignment vertical="top" wrapText="1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898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DB2 Express C</c:v>
              </c:pt>
              <c:pt idx="1">
                <c:v> eXist</c:v>
              </c:pt>
              <c:pt idx="2">
                <c:v> Oracle Berkeley</c:v>
              </c:pt>
            </c:strLit>
          </c:cat>
          <c:val>
            <c:numRef>
              <c:f>Teste1!$G$16:$I$16</c:f>
              <c:numCache/>
            </c:numRef>
          </c:val>
        </c:ser>
        <c:gapWidth val="0"/>
        <c:axId val="19707331"/>
        <c:axId val="43148252"/>
      </c:bar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2"/>
          <c:w val="0.896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Query 4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MySQL</c:v>
              </c:pt>
              <c:pt idx="1">
                <c:v>DB2 Express C</c:v>
              </c:pt>
              <c:pt idx="2">
                <c:v> eXist</c:v>
              </c:pt>
              <c:pt idx="3">
                <c:v> Oracle Berkeley</c:v>
              </c:pt>
            </c:strLit>
          </c:cat>
          <c:val>
            <c:numRef>
              <c:f>Teste4!$F$28:$I$28</c:f>
              <c:numCache/>
            </c:numRef>
          </c:val>
        </c:ser>
        <c:gapWidth val="0"/>
        <c:axId val="66744077"/>
        <c:axId val="63825782"/>
      </c:bar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4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775"/>
          <c:w val="0.60925"/>
          <c:h val="0.721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(Teste4!$L$50,Teste4!$L$73,Teste4!$L$96,Teste4!$L$119,Teste4!$R$50,Teste4!$R$73,Teste4!$R$96,Teste4!$R$119,Teste4!$X$50,Teste4!$X$73,Teste4!$X$96,Teste4!$X$119,Teste4!$AD$50,Teste4!$AD$73,Teste4!$AD$96,Teste4!$AD$119,Teste4!$AJ$50,Teste4!$AJ$73)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(Teste4!$M$50,Teste4!$M$73,Teste4!$M$96,Teste4!$M$119,Teste4!$S$50,Teste4!$S$73,Teste4!$S$96,Teste4!$S$119,Teste4!$Y$50,Teste4!$Y$73,Teste4!$Y$96,Teste4!$Y$119,Teste4!$AE$50,Teste4!$AE$73,Teste4!$AE$96,Teste4!$AE$119,Teste4!$AK$50,Teste4!$AK$73)</c:f>
              <c:numCache/>
            </c:numRef>
          </c:val>
          <c:smooth val="0"/>
        </c:ser>
        <c:ser>
          <c:idx val="2"/>
          <c:order val="2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(Teste4!$N$50,Teste4!$N$73,Teste4!$N$96,Teste4!$N$119,Teste4!$T$50,Teste4!$T$73,Teste4!$T$96,Teste4!$T$119,Teste4!$Z$50,Teste4!$Z$73,Teste4!$Z$96,Teste4!$Z$119,Teste4!$AF$50,Teste4!$AF$73,Teste4!$AF$96,Teste4!$AF$119,Teste4!$AL$50,Teste4!$AL$73)</c:f>
              <c:numCache/>
            </c:numRef>
          </c:val>
          <c:smooth val="0"/>
        </c:ser>
        <c:ser>
          <c:idx val="3"/>
          <c:order val="3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(Teste4!$O$50,Teste4!$O$73,Teste4!$O$96,Teste4!$O$119,Teste4!$U$50,Teste4!$U$73,Teste4!$U$96,Teste4!$U$119,Teste4!$AA$50,Teste4!$AA$73,Teste4!$AA$96,Teste4!$AA$119,Teste4!$AG$50,Teste4!$AG$73,Teste4!$AG$96,Teste4!$AG$119,Teste4!$AM$50,Teste4!$AM$73)</c:f>
              <c:numCache/>
            </c:numRef>
          </c:val>
          <c:smooth val="0"/>
        </c:ser>
        <c:marker val="1"/>
        <c:axId val="37561127"/>
        <c:axId val="2505824"/>
      </c:line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5824"/>
        <c:crosses val="autoZero"/>
        <c:auto val="1"/>
        <c:lblOffset val="100"/>
        <c:tickLblSkip val="2"/>
        <c:noMultiLvlLbl val="0"/>
      </c:catAx>
      <c:valAx>
        <c:axId val="250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61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515"/>
          <c:w val="0.265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4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(Relacional versus XML)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725"/>
          <c:w val="0.63275"/>
          <c:h val="0.7217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(Teste4!$L$50,Teste4!$L$73,Teste4!$L$96,Teste4!$L$119,Teste4!$R$50,Teste4!$R$73,Teste4!$R$96,Teste4!$R$119,Teste4!$X$50,Teste4!$X$73,Teste4!$X$96,Teste4!$X$119,Teste4!$AD$50,Teste4!$AD$73,Teste4!$AD$96,Teste4!$AD$119,Teste4!$AJ$50,Teste4!$AJ$73)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(Teste4!$M$50,Teste4!$M$73,Teste4!$M$96,Teste4!$M$119,Teste4!$S$50,Teste4!$S$73,Teste4!$S$96,Teste4!$S$119,Teste4!$Y$50,Teste4!$Y$73,Teste4!$Y$96,Teste4!$Y$119,Teste4!$AE$50,Teste4!$AE$73,Teste4!$AE$96,Teste4!$AE$119,Teste4!$AK$50,Teste4!$AK$73)</c:f>
              <c:numCache/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5162"/>
        <c:crosses val="autoZero"/>
        <c:auto val="1"/>
        <c:lblOffset val="100"/>
        <c:tickLblSkip val="2"/>
        <c:noMultiLvlLbl val="0"/>
      </c:catAx>
      <c:valAx>
        <c:axId val="1645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52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53575"/>
          <c:w val="0.2442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4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XML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9"/>
          <c:w val="0.60925"/>
          <c:h val="0.71975"/>
        </c:manualLayout>
      </c:layout>
      <c:lineChart>
        <c:grouping val="standard"/>
        <c:varyColors val="0"/>
        <c:ser>
          <c:idx val="1"/>
          <c:order val="0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(Teste4!$M$50,Teste4!$M$73,Teste4!$M$96,Teste4!$M$119,Teste4!$S$50,Teste4!$S$73,Teste4!$S$96,Teste4!$S$119,Teste4!$Y$50,Teste4!$Y$73,Teste4!$Y$96,Teste4!$Y$119,Teste4!$AE$50,Teste4!$AE$73,Teste4!$AE$96,Teste4!$AE$119,Teste4!$AK$50,Teste4!$AK$73)</c:f>
              <c:numCache/>
            </c:numRef>
          </c:val>
          <c:smooth val="0"/>
        </c:ser>
        <c:ser>
          <c:idx val="2"/>
          <c:order val="1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(Teste4!$N$50,Teste4!$N$73,Teste4!$N$96,Teste4!$N$119,Teste4!$T$50,Teste4!$T$73,Teste4!$T$96,Teste4!$T$119,Teste4!$Z$50,Teste4!$Z$73,Teste4!$Z$96,Teste4!$Z$119,Teste4!$AF$50,Teste4!$AF$73,Teste4!$AF$96,Teste4!$AF$119,Teste4!$AL$50,Teste4!$AL$73)</c:f>
              <c:numCache/>
            </c:numRef>
          </c:val>
          <c:smooth val="0"/>
        </c:ser>
        <c:ser>
          <c:idx val="3"/>
          <c:order val="2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</c:strLit>
          </c:cat>
          <c:val>
            <c:numRef>
              <c:f>(Teste4!$O$50,Teste4!$O$73,Teste4!$O$96,Teste4!$O$119,Teste4!$U$50,Teste4!$U$73,Teste4!$U$96,Teste4!$U$119,Teste4!$AA$50,Teste4!$AA$73,Teste4!$AA$96,Teste4!$AA$119,Teste4!$AG$50,Teste4!$AG$73,Teste4!$AG$96,Teste4!$AG$119,Teste4!$AM$50,Teste4!$AM$73)</c:f>
              <c:numCache/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49268"/>
        <c:crosses val="autoZero"/>
        <c:auto val="1"/>
        <c:lblOffset val="100"/>
        <c:tickLblSkip val="2"/>
        <c:noMultiLvlLbl val="0"/>
      </c:catAx>
      <c:valAx>
        <c:axId val="6614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6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9275"/>
          <c:w val="0.265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5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035"/>
          <c:w val="0.930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v>Query 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MySQL</c:v>
              </c:pt>
              <c:pt idx="1">
                <c:v>DB2 Express C</c:v>
              </c:pt>
              <c:pt idx="2">
                <c:v> eXist</c:v>
              </c:pt>
              <c:pt idx="3">
                <c:v> Oracle Berkeley</c:v>
              </c:pt>
            </c:strLit>
          </c:cat>
          <c:val>
            <c:numRef>
              <c:f>Teste5!$F$32:$I$32</c:f>
              <c:numCache/>
            </c:numRef>
          </c:val>
        </c:ser>
        <c:gapWidth val="0"/>
        <c:axId val="58472501"/>
        <c:axId val="56490462"/>
      </c:bar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5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6625"/>
          <c:w val="0.739"/>
          <c:h val="0.7937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Teste5!$F$10:$F$31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Teste5!$G$10:$G$31</c:f>
              <c:numCache/>
            </c:numRef>
          </c:val>
          <c:smooth val="0"/>
        </c:ser>
        <c:ser>
          <c:idx val="2"/>
          <c:order val="2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Teste5!$H$10:$H$31</c:f>
              <c:numCache/>
            </c:numRef>
          </c:val>
          <c:smooth val="0"/>
        </c:ser>
        <c:ser>
          <c:idx val="3"/>
          <c:order val="3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Teste5!$I$10:$I$31</c:f>
              <c:numCache/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5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1975"/>
          <c:w val="0.1792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5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(Relacional versus XML)</a:t>
            </a:r>
          </a:p>
        </c:rich>
      </c:tx>
      <c:layout>
        <c:manualLayout>
          <c:xMode val="factor"/>
          <c:yMode val="factor"/>
          <c:x val="0.02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37"/>
          <c:w val="0.75625"/>
          <c:h val="0.7262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Teste5!$F$10:$F$31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Teste5!$G$10:$G$31</c:f>
              <c:numCache/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1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53425"/>
          <c:w val="0.1645"/>
          <c:h val="0.1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5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XML</a:t>
            </a:r>
          </a:p>
        </c:rich>
      </c:tx>
      <c:layout>
        <c:manualLayout>
          <c:xMode val="factor"/>
          <c:yMode val="factor"/>
          <c:x val="-0.06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6725"/>
          <c:w val="0.7405"/>
          <c:h val="0.792"/>
        </c:manualLayout>
      </c:layout>
      <c:lineChart>
        <c:grouping val="standard"/>
        <c:varyColors val="0"/>
        <c:ser>
          <c:idx val="1"/>
          <c:order val="0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Teste5!$G$10:$G$31</c:f>
              <c:numCache/>
            </c:numRef>
          </c:val>
          <c:smooth val="0"/>
        </c:ser>
        <c:ser>
          <c:idx val="2"/>
          <c:order val="1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Teste5!$H$10:$H$31</c:f>
              <c:numCache/>
            </c:numRef>
          </c:val>
          <c:smooth val="0"/>
        </c:ser>
        <c:ser>
          <c:idx val="3"/>
          <c:order val="2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2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</c:strLit>
          </c:cat>
          <c:val>
            <c:numRef>
              <c:f>Teste5!$I$10:$I$31</c:f>
              <c:numCache/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4605"/>
          <c:w val="0.17825"/>
          <c:h val="0.2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6</a:t>
            </a:r>
          </a:p>
        </c:rich>
      </c:tx>
      <c:layout>
        <c:manualLayout>
          <c:xMode val="factor"/>
          <c:yMode val="factor"/>
          <c:x val="-0.003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5925"/>
          <c:w val="0.93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v>Query 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MySQL</c:v>
              </c:pt>
              <c:pt idx="1">
                <c:v>DB2 Express C</c:v>
              </c:pt>
              <c:pt idx="2">
                <c:v> eXist</c:v>
              </c:pt>
              <c:pt idx="3">
                <c:v> Oracle Berkeley</c:v>
              </c:pt>
            </c:strLit>
          </c:cat>
          <c:val>
            <c:numRef>
              <c:f>Teste6!$F$36:$I$36</c:f>
              <c:numCache/>
            </c:numRef>
          </c:val>
        </c:ser>
        <c:gapWidth val="0"/>
        <c:axId val="31515485"/>
        <c:axId val="15203910"/>
      </c:bar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6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e XQuery nos SGBDs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2"/>
          <c:w val="0.82075"/>
          <c:h val="0.9372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Teste6!$F$10:$F$35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Teste6!$G$10:$G$35</c:f>
              <c:numCache/>
            </c:numRef>
          </c:val>
          <c:smooth val="0"/>
        </c:ser>
        <c:ser>
          <c:idx val="2"/>
          <c:order val="2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Teste6!$H$10:$H$35</c:f>
              <c:numCache/>
            </c:numRef>
          </c:val>
          <c:smooth val="0"/>
        </c:ser>
        <c:ser>
          <c:idx val="3"/>
          <c:order val="3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Teste6!$I$10:$I$35</c:f>
              <c:numCache/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75"/>
          <c:w val="0.12325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275"/>
          <c:w val="0.896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v>Query 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MySQL</c:v>
              </c:pt>
              <c:pt idx="1">
                <c:v>DB2 Express C</c:v>
              </c:pt>
              <c:pt idx="2">
                <c:v> eXist</c:v>
              </c:pt>
              <c:pt idx="3">
                <c:v> Oracle Berkeley</c:v>
              </c:pt>
            </c:strLit>
          </c:cat>
          <c:val>
            <c:numRef>
              <c:f>Teste2!$F$19:$I$19</c:f>
              <c:numCache/>
            </c:numRef>
          </c:val>
        </c:ser>
        <c:gapWidth val="0"/>
        <c:axId val="52789949"/>
        <c:axId val="5347494"/>
      </c:bar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6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(Relacional versus XML)</a:t>
            </a:r>
          </a:p>
        </c:rich>
      </c:tx>
      <c:layout>
        <c:manualLayout>
          <c:xMode val="factor"/>
          <c:yMode val="factor"/>
          <c:x val="-0.08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4225"/>
          <c:w val="0.8315"/>
          <c:h val="0.949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Teste6!$F$10:$F$35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Teste6!$G$10:$G$35</c:f>
              <c:numCache/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5005"/>
          <c:w val="0.11325"/>
          <c:h val="0.0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6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XML</a:t>
            </a:r>
          </a:p>
        </c:rich>
      </c:tx>
      <c:layout>
        <c:manualLayout>
          <c:xMode val="factor"/>
          <c:yMode val="factor"/>
          <c:x val="-0.088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44"/>
          <c:w val="0.822"/>
          <c:h val="0.947"/>
        </c:manualLayout>
      </c:layout>
      <c:lineChart>
        <c:grouping val="standard"/>
        <c:varyColors val="0"/>
        <c:ser>
          <c:idx val="1"/>
          <c:order val="0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Teste6!$G$10:$G$35</c:f>
              <c:numCache/>
            </c:numRef>
          </c:val>
          <c:smooth val="0"/>
        </c:ser>
        <c:ser>
          <c:idx val="2"/>
          <c:order val="1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Teste6!$H$10:$H$35</c:f>
              <c:numCache/>
            </c:numRef>
          </c:val>
          <c:smooth val="0"/>
        </c:ser>
        <c:ser>
          <c:idx val="3"/>
          <c:order val="2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  <c:pt idx="15">
                <c:v>Q16</c:v>
              </c:pt>
              <c:pt idx="16">
                <c:v>Q17</c:v>
              </c:pt>
              <c:pt idx="17">
                <c:v>Q18</c:v>
              </c:pt>
              <c:pt idx="18">
                <c:v>Q19</c:v>
              </c:pt>
              <c:pt idx="19">
                <c:v>Q20</c:v>
              </c:pt>
              <c:pt idx="20">
                <c:v>Q21</c:v>
              </c:pt>
              <c:pt idx="21">
                <c:v>Q22</c:v>
              </c:pt>
              <c:pt idx="22">
                <c:v>Q23</c:v>
              </c:pt>
              <c:pt idx="23">
                <c:v>Q24</c:v>
              </c:pt>
              <c:pt idx="24">
                <c:v>Q25</c:v>
              </c:pt>
              <c:pt idx="25">
                <c:v>Q26</c:v>
              </c:pt>
            </c:strLit>
          </c:cat>
          <c:val>
            <c:numRef>
              <c:f>Teste6!$I$10:$I$35</c:f>
              <c:numCache/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15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49075"/>
          <c:w val="0.122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MDX no Mondrian (Relacional versus XML)</a:t>
            </a:r>
          </a:p>
        </c:rich>
      </c:tx>
      <c:layout>
        <c:manualLayout>
          <c:xMode val="factor"/>
          <c:yMode val="factor"/>
          <c:x val="-0.018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4625"/>
          <c:w val="0.80325"/>
          <c:h val="0.824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</c:strLit>
          </c:cat>
          <c:val>
            <c:numRef>
              <c:f>('Teste Mondrian'!$X$7,'Teste Mondrian'!$X$9,'Teste Mondrian'!$X$11,'Teste Mondrian'!$X$13,'Teste Mondrian'!$X$15,'Teste Mondrian'!$X$17)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</c:strLit>
          </c:cat>
          <c:val>
            <c:numRef>
              <c:f>('Teste Mondrian'!$X$8,'Teste Mondrian'!$X$10,'Teste Mondrian'!$X$12,'Teste Mondrian'!$X$14,'Teste Mondrian'!$X$16,'Teste Mondrian'!$X$18)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96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5015"/>
          <c:w val="0.1327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2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775"/>
          <c:w val="0.613"/>
          <c:h val="0.714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(Teste2!$L$41,Teste2!$L$64,Teste2!$L$87,Teste2!$L$110,Teste2!$R$41,Teste2!$R$64,Teste2!$R$87,Teste2!$R$110,Teste2!$X$41,Teste2!$X$64,Teste2!$X$87)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(Teste2!$M$41,Teste2!$M$64,Teste2!$M$87,Teste2!$M$110,Teste2!$S$41,Teste2!$S$64,Teste2!$S$87,Teste2!$S$110,Teste2!$Y$41,Teste2!$Y$64,Teste2!$Y$87)</c:f>
              <c:numCache/>
            </c:numRef>
          </c:val>
          <c:smooth val="0"/>
        </c:ser>
        <c:ser>
          <c:idx val="2"/>
          <c:order val="2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(Teste2!$N$41,Teste2!$N$64,Teste2!$N$87,Teste2!$N$110,Teste2!$T$41,Teste2!$T$64,Teste2!$T$87,Teste2!$T$110,Teste2!$Z$41,Teste2!$Z$64,Teste2!$Z$87)</c:f>
              <c:numCache/>
            </c:numRef>
          </c:val>
          <c:smooth val="0"/>
        </c:ser>
        <c:ser>
          <c:idx val="3"/>
          <c:order val="3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(Teste2!$O$41,Teste2!$O$64,Teste2!$O$87,Teste2!$O$110,Teste2!$U$41,Teste2!$U$64,Teste2!$U$87,Teste2!$U$110,Teste2!$AA$41,Teste2!$AA$64,Teste2!$AA$87)</c:f>
              <c:numCache/>
            </c:numRef>
          </c:val>
          <c:smooth val="0"/>
        </c:ser>
        <c:marker val="1"/>
        <c:axId val="48127447"/>
        <c:axId val="30493840"/>
      </c:line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27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515"/>
          <c:w val="0.265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2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 (Relacional versus XML)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725"/>
          <c:w val="0.63725"/>
          <c:h val="0.714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(Teste2!$L$41,Teste2!$L$64,Teste2!$L$87,Teste2!$L$110,Teste2!$R$41,Teste2!$R$64,Teste2!$R$87,Teste2!$R$110,Teste2!$X$41,Teste2!$X$64,Teste2!$X$87)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(Teste2!$M$41,Teste2!$M$64,Teste2!$M$87,Teste2!$M$110,Teste2!$S$41,Teste2!$S$64,Teste2!$S$87,Teste2!$S$110,Teste2!$Y$41,Teste2!$Y$64,Teste2!$Y$87)</c:f>
              <c:numCache/>
            </c:numRef>
          </c:val>
          <c:smooth val="0"/>
        </c:ser>
        <c:marker val="1"/>
        <c:axId val="6009105"/>
        <c:axId val="54081946"/>
      </c:lineChart>
      <c:catAx>
        <c:axId val="6009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81946"/>
        <c:crosses val="autoZero"/>
        <c:auto val="1"/>
        <c:lblOffset val="100"/>
        <c:tickLblSkip val="1"/>
        <c:noMultiLvlLbl val="0"/>
      </c:cat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9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53575"/>
          <c:w val="0.2442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2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XML</a:t>
            </a:r>
          </a:p>
        </c:rich>
      </c:tx>
      <c:layout>
        <c:manualLayout>
          <c:xMode val="factor"/>
          <c:yMode val="factor"/>
          <c:x val="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775"/>
          <c:w val="0.613"/>
          <c:h val="0.714"/>
        </c:manualLayout>
      </c:layout>
      <c:lineChart>
        <c:grouping val="standard"/>
        <c:varyColors val="0"/>
        <c:ser>
          <c:idx val="1"/>
          <c:order val="0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(Teste2!$M$41,Teste2!$M$64,Teste2!$M$87,Teste2!$M$110,Teste2!$S$41,Teste2!$S$64,Teste2!$S$87,Teste2!$S$110,Teste2!$Y$41,Teste2!$Y$64,Teste2!$Y$87)</c:f>
              <c:numCache/>
            </c:numRef>
          </c:val>
          <c:smooth val="0"/>
        </c:ser>
        <c:ser>
          <c:idx val="2"/>
          <c:order val="1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(Teste2!$N$41,Teste2!$N$64,Teste2!$N$87,Teste2!$N$110,Teste2!$T$41,Teste2!$T$64,Teste2!$T$87,Teste2!$T$110,Teste2!$Z$41,Teste2!$Z$64,Teste2!$Z$87)</c:f>
              <c:numCache/>
            </c:numRef>
          </c:val>
          <c:smooth val="0"/>
        </c:ser>
        <c:ser>
          <c:idx val="3"/>
          <c:order val="2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1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</c:strLit>
          </c:cat>
          <c:val>
            <c:numRef>
              <c:f>(Teste2!$O$41,Teste2!$O$64,Teste2!$O$87,Teste2!$O$110,Teste2!$U$41,Teste2!$U$64,Teste2!$U$87,Teste2!$U$110,Teste2!$AA$41,Teste2!$AA$64,Teste2!$AA$87)</c:f>
              <c:numCache/>
            </c:numRef>
          </c:val>
          <c:smooth val="0"/>
        </c:ser>
        <c:marker val="1"/>
        <c:axId val="16975467"/>
        <c:axId val="18561476"/>
      </c:line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75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945"/>
          <c:w val="0.26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275"/>
          <c:w val="0.896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v>Query 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MySQL</c:v>
              </c:pt>
              <c:pt idx="1">
                <c:v>DB2 Express C</c:v>
              </c:pt>
              <c:pt idx="2">
                <c:v> eXist</c:v>
              </c:pt>
              <c:pt idx="3">
                <c:v> Oracle Berkeley</c:v>
              </c:pt>
            </c:strLit>
          </c:cat>
          <c:val>
            <c:numRef>
              <c:f>Teste3!$F$25:$I$25</c:f>
              <c:numCache/>
            </c:numRef>
          </c:val>
        </c:ser>
        <c:gapWidth val="0"/>
        <c:axId val="32835557"/>
        <c:axId val="27084558"/>
      </c:bar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5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3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9"/>
          <c:w val="0.611"/>
          <c:h val="0.71975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(Teste3!$L$47,Teste3!$L$70,Teste3!$L$93,Teste3!$L$116,Teste3!$R$47,Teste3!$R$70,Teste3!$R$93,Teste3!$R$116,Teste3!$X$47,Teste3!$X$70,Teste3!$X$93,Teste3!$X$116,Teste3!$AD$47,Teste3!$AD$70,Teste3!$AD$93)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(Teste3!$M$47,Teste3!$M$70,Teste3!$M$93,Teste3!$M$116,Teste3!$S$47,Teste3!$S$70,Teste3!$S$93,Teste3!$S$116,Teste3!$Y$47,Teste3!$Y$70,Teste3!$Y$93,Teste3!$Y$116,Teste3!$AE$47,Teste3!$AE$70,Teste3!$AE$93)</c:f>
              <c:numCache/>
            </c:numRef>
          </c:val>
          <c:smooth val="0"/>
        </c:ser>
        <c:ser>
          <c:idx val="2"/>
          <c:order val="2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(Teste3!$N$47,Teste3!$M$70,Teste3!$N$93,Teste3!$N$116,Teste3!$T$47,Teste3!$T$70,Teste3!$T$70,Teste3!$T$93,Teste3!$T$116,Teste3!$Z$47,Teste3!$Z$70,Teste3!$Z$93,Teste3!$Z$116,Teste3!$AF$47,Teste3!$AF$70,Teste3!$AF$93)</c:f>
              <c:numCache/>
            </c:numRef>
          </c:val>
          <c:smooth val="0"/>
        </c:ser>
        <c:ser>
          <c:idx val="3"/>
          <c:order val="3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(Teste3!$O$47,Teste3!$O$70,Teste3!$O$93,Teste3!$O$116,Teste3!$U$47,Teste3!$U$70,Teste3!$U$93,Teste3!$U$116,Teste3!$AA$47,Teste3!$AA$70,Teste3!$AA$93,Teste3!$AA$116,Teste3!$AG$47,Teste3!$AG$70,Teste3!$AG$93)</c:f>
              <c:numCache/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560"/>
        <c:crosses val="autoZero"/>
        <c:auto val="1"/>
        <c:lblOffset val="100"/>
        <c:tickLblSkip val="2"/>
        <c:noMultiLvlLbl val="0"/>
      </c:catAx>
      <c:valAx>
        <c:axId val="4636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4975"/>
          <c:w val="0.2655"/>
          <c:h val="0.3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3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(Relacional versus XML)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6"/>
          <c:w val="0.63725"/>
          <c:h val="0.723"/>
        </c:manualLayout>
      </c:layout>
      <c:lineChart>
        <c:grouping val="standard"/>
        <c:varyColors val="0"/>
        <c:ser>
          <c:idx val="0"/>
          <c:order val="0"/>
          <c:tx>
            <c:v>MySQL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(Teste3!$L$47,Teste3!$L$70,Teste3!$L$93,Teste3!$L$116,Teste3!$R$47,Teste3!$R$70,Teste3!$R$93,Teste3!$R$116,Teste3!$X$47,Teste3!$X$70,Teste3!$X$93,Teste3!$X$116,Teste3!$AD$47,Teste3!$AD$70,Teste3!$AD$93)</c:f>
              <c:numCache/>
            </c:numRef>
          </c:val>
          <c:smooth val="0"/>
        </c:ser>
        <c:ser>
          <c:idx val="1"/>
          <c:order val="1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(Teste3!$M$47,Teste3!$M$70,Teste3!$M$93,Teste3!$M$116,Teste3!$S$47,Teste3!$S$70,Teste3!$S$93,Teste3!$S$116,Teste3!$Y$47,Teste3!$Y$70,Teste3!$Y$93,Teste3!$Y$116,Teste3!$AE$47,Teste3!$AE$70,Teste3!$AE$93)</c:f>
              <c:numCache/>
            </c:numRef>
          </c:val>
          <c:smooth val="0"/>
        </c:ser>
        <c:marker val="1"/>
        <c:axId val="14636857"/>
        <c:axId val="64622850"/>
      </c:line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22850"/>
        <c:crosses val="autoZero"/>
        <c:auto val="1"/>
        <c:lblOffset val="100"/>
        <c:tickLblSkip val="2"/>
        <c:noMultiLvlLbl val="0"/>
      </c:catAx>
      <c:valAx>
        <c:axId val="64622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36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53725"/>
          <c:w val="0.2442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Query 3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do tempo de execução das consultas SQL nos SGBDs XML</a:t>
            </a:r>
          </a:p>
        </c:rich>
      </c:tx>
      <c:layout>
        <c:manualLayout>
          <c:xMode val="factor"/>
          <c:yMode val="factor"/>
          <c:x val="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4775"/>
          <c:w val="0.611"/>
          <c:h val="0.721"/>
        </c:manualLayout>
      </c:layout>
      <c:lineChart>
        <c:grouping val="standard"/>
        <c:varyColors val="0"/>
        <c:ser>
          <c:idx val="1"/>
          <c:order val="0"/>
          <c:tx>
            <c:v>DB2 Express 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(Teste3!$M$47,Teste3!$M$70,Teste3!$M$93,Teste3!$M$116,Teste3!$S$47,Teste3!$S$70,Teste3!$S$93,Teste3!$S$116,Teste3!$Y$47,Teste3!$Y$70,Teste3!$Y$93,Teste3!$Y$116,Teste3!$AE$47,Teste3!$AE$70,Teste3!$AE$93)</c:f>
              <c:numCache/>
            </c:numRef>
          </c:val>
          <c:smooth val="0"/>
        </c:ser>
        <c:ser>
          <c:idx val="2"/>
          <c:order val="1"/>
          <c:tx>
            <c:v>eXist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(Teste3!$N$47,Teste3!$M$70,Teste3!$N$93,Teste3!$N$116,Teste3!$T$47,Teste3!$T$70,Teste3!$T$70,Teste3!$T$93,Teste3!$T$116,Teste3!$Z$47,Teste3!$Z$70,Teste3!$Z$93,Teste3!$Z$116,Teste3!$AF$47,Teste3!$AF$70,Teste3!$AF$93)</c:f>
              <c:numCache/>
            </c:numRef>
          </c:val>
          <c:smooth val="0"/>
        </c:ser>
        <c:ser>
          <c:idx val="3"/>
          <c:order val="2"/>
          <c:tx>
            <c:v>Oracle Berkeley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  <c:pt idx="5">
                <c:v>Q6</c:v>
              </c:pt>
              <c:pt idx="6">
                <c:v>Q7</c:v>
              </c:pt>
              <c:pt idx="7">
                <c:v>Q8</c:v>
              </c:pt>
              <c:pt idx="8">
                <c:v>Q9</c:v>
              </c:pt>
              <c:pt idx="9">
                <c:v>Q10</c:v>
              </c:pt>
              <c:pt idx="10">
                <c:v>Q11</c:v>
              </c:pt>
              <c:pt idx="11">
                <c:v>Q12</c:v>
              </c:pt>
              <c:pt idx="12">
                <c:v>Q13</c:v>
              </c:pt>
              <c:pt idx="13">
                <c:v>Q14</c:v>
              </c:pt>
              <c:pt idx="14">
                <c:v>Q15</c:v>
              </c:pt>
            </c:strLit>
          </c:cat>
          <c:val>
            <c:numRef>
              <c:f>(Teste3!$O$47,Teste3!$O$70,Teste3!$O$93,Teste3!$O$116,Teste3!$U$47,Teste3!$U$70,Teste3!$U$93,Teste3!$U$116,Teste3!$AA$47,Teste3!$AA$70,Teste3!$AA$93,Teste3!$AA$116,Teste3!$AG$47,Teste3!$AG$70,Teste3!$AG$93)</c:f>
              <c:numCache/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 val="autoZero"/>
        <c:auto val="1"/>
        <c:lblOffset val="100"/>
        <c:tickLblSkip val="2"/>
        <c:noMultiLvlLbl val="0"/>
      </c:catAx>
      <c:valAx>
        <c:axId val="670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milisegundos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34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945"/>
          <c:w val="0.26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38100</xdr:rowOff>
    </xdr:from>
    <xdr:to>
      <xdr:col>1</xdr:col>
      <xdr:colOff>4000500</xdr:colOff>
      <xdr:row>4</xdr:row>
      <xdr:rowOff>1495425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00125"/>
          <a:ext cx="3962400" cy="1457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114300</xdr:colOff>
      <xdr:row>12</xdr:row>
      <xdr:rowOff>923925</xdr:rowOff>
    </xdr:from>
    <xdr:to>
      <xdr:col>17</xdr:col>
      <xdr:colOff>19050</xdr:colOff>
      <xdr:row>14</xdr:row>
      <xdr:rowOff>1343025</xdr:rowOff>
    </xdr:to>
    <xdr:graphicFrame>
      <xdr:nvGraphicFramePr>
        <xdr:cNvPr id="2" name="Gráfico 2"/>
        <xdr:cNvGraphicFramePr/>
      </xdr:nvGraphicFramePr>
      <xdr:xfrm>
        <a:off x="16297275" y="8572500"/>
        <a:ext cx="4572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4333875</xdr:colOff>
      <xdr:row>4</xdr:row>
      <xdr:rowOff>1962150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62025"/>
          <a:ext cx="4333875" cy="1962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590550</xdr:colOff>
      <xdr:row>14</xdr:row>
      <xdr:rowOff>676275</xdr:rowOff>
    </xdr:from>
    <xdr:to>
      <xdr:col>18</xdr:col>
      <xdr:colOff>285750</xdr:colOff>
      <xdr:row>15</xdr:row>
      <xdr:rowOff>1962150</xdr:rowOff>
    </xdr:to>
    <xdr:graphicFrame>
      <xdr:nvGraphicFramePr>
        <xdr:cNvPr id="2" name="Gráfico 2"/>
        <xdr:cNvGraphicFramePr/>
      </xdr:nvGraphicFramePr>
      <xdr:xfrm>
        <a:off x="17459325" y="10915650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581025</xdr:colOff>
      <xdr:row>14</xdr:row>
      <xdr:rowOff>704850</xdr:rowOff>
    </xdr:from>
    <xdr:to>
      <xdr:col>26</xdr:col>
      <xdr:colOff>276225</xdr:colOff>
      <xdr:row>15</xdr:row>
      <xdr:rowOff>1981200</xdr:rowOff>
    </xdr:to>
    <xdr:graphicFrame>
      <xdr:nvGraphicFramePr>
        <xdr:cNvPr id="3" name="Gráfico 3"/>
        <xdr:cNvGraphicFramePr/>
      </xdr:nvGraphicFramePr>
      <xdr:xfrm>
        <a:off x="22326600" y="10944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16</xdr:row>
      <xdr:rowOff>428625</xdr:rowOff>
    </xdr:from>
    <xdr:to>
      <xdr:col>18</xdr:col>
      <xdr:colOff>304800</xdr:colOff>
      <xdr:row>17</xdr:row>
      <xdr:rowOff>2552700</xdr:rowOff>
    </xdr:to>
    <xdr:graphicFrame>
      <xdr:nvGraphicFramePr>
        <xdr:cNvPr id="4" name="Gráfico 4"/>
        <xdr:cNvGraphicFramePr/>
      </xdr:nvGraphicFramePr>
      <xdr:xfrm>
        <a:off x="17478375" y="14230350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16</xdr:row>
      <xdr:rowOff>447675</xdr:rowOff>
    </xdr:from>
    <xdr:to>
      <xdr:col>26</xdr:col>
      <xdr:colOff>304800</xdr:colOff>
      <xdr:row>17</xdr:row>
      <xdr:rowOff>2562225</xdr:rowOff>
    </xdr:to>
    <xdr:graphicFrame>
      <xdr:nvGraphicFramePr>
        <xdr:cNvPr id="5" name="Gráfico 5"/>
        <xdr:cNvGraphicFramePr/>
      </xdr:nvGraphicFramePr>
      <xdr:xfrm>
        <a:off x="22355175" y="14249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57150</xdr:rowOff>
    </xdr:from>
    <xdr:to>
      <xdr:col>1</xdr:col>
      <xdr:colOff>4572000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4572000" cy="2381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28575</xdr:colOff>
      <xdr:row>21</xdr:row>
      <xdr:rowOff>2276475</xdr:rowOff>
    </xdr:from>
    <xdr:to>
      <xdr:col>17</xdr:col>
      <xdr:colOff>333375</xdr:colOff>
      <xdr:row>23</xdr:row>
      <xdr:rowOff>942975</xdr:rowOff>
    </xdr:to>
    <xdr:graphicFrame>
      <xdr:nvGraphicFramePr>
        <xdr:cNvPr id="2" name="Gráfico 2"/>
        <xdr:cNvGraphicFramePr/>
      </xdr:nvGraphicFramePr>
      <xdr:xfrm>
        <a:off x="16135350" y="22955250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19050</xdr:colOff>
      <xdr:row>21</xdr:row>
      <xdr:rowOff>2305050</xdr:rowOff>
    </xdr:from>
    <xdr:to>
      <xdr:col>25</xdr:col>
      <xdr:colOff>323850</xdr:colOff>
      <xdr:row>23</xdr:row>
      <xdr:rowOff>952500</xdr:rowOff>
    </xdr:to>
    <xdr:graphicFrame>
      <xdr:nvGraphicFramePr>
        <xdr:cNvPr id="3" name="Gráfico 3"/>
        <xdr:cNvGraphicFramePr/>
      </xdr:nvGraphicFramePr>
      <xdr:xfrm>
        <a:off x="21002625" y="22983825"/>
        <a:ext cx="45720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23</xdr:row>
      <xdr:rowOff>1495425</xdr:rowOff>
    </xdr:from>
    <xdr:to>
      <xdr:col>17</xdr:col>
      <xdr:colOff>352425</xdr:colOff>
      <xdr:row>23</xdr:row>
      <xdr:rowOff>4257675</xdr:rowOff>
    </xdr:to>
    <xdr:graphicFrame>
      <xdr:nvGraphicFramePr>
        <xdr:cNvPr id="4" name="Gráfico 4"/>
        <xdr:cNvGraphicFramePr/>
      </xdr:nvGraphicFramePr>
      <xdr:xfrm>
        <a:off x="16154400" y="26260425"/>
        <a:ext cx="45720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47625</xdr:colOff>
      <xdr:row>23</xdr:row>
      <xdr:rowOff>1514475</xdr:rowOff>
    </xdr:from>
    <xdr:to>
      <xdr:col>25</xdr:col>
      <xdr:colOff>352425</xdr:colOff>
      <xdr:row>23</xdr:row>
      <xdr:rowOff>4257675</xdr:rowOff>
    </xdr:to>
    <xdr:graphicFrame>
      <xdr:nvGraphicFramePr>
        <xdr:cNvPr id="5" name="Gráfico 5"/>
        <xdr:cNvGraphicFramePr/>
      </xdr:nvGraphicFramePr>
      <xdr:xfrm>
        <a:off x="21031200" y="262794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28575</xdr:rowOff>
    </xdr:from>
    <xdr:to>
      <xdr:col>1</xdr:col>
      <xdr:colOff>4552950</xdr:colOff>
      <xdr:row>6</xdr:row>
      <xdr:rowOff>219075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90600"/>
          <a:ext cx="4429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25</xdr:row>
      <xdr:rowOff>1238250</xdr:rowOff>
    </xdr:from>
    <xdr:to>
      <xdr:col>17</xdr:col>
      <xdr:colOff>285750</xdr:colOff>
      <xdr:row>25</xdr:row>
      <xdr:rowOff>4000500</xdr:rowOff>
    </xdr:to>
    <xdr:graphicFrame>
      <xdr:nvGraphicFramePr>
        <xdr:cNvPr id="2" name="Gráfico 2"/>
        <xdr:cNvGraphicFramePr/>
      </xdr:nvGraphicFramePr>
      <xdr:xfrm>
        <a:off x="16392525" y="30060900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581025</xdr:colOff>
      <xdr:row>25</xdr:row>
      <xdr:rowOff>1276350</xdr:rowOff>
    </xdr:from>
    <xdr:to>
      <xdr:col>25</xdr:col>
      <xdr:colOff>276225</xdr:colOff>
      <xdr:row>25</xdr:row>
      <xdr:rowOff>4019550</xdr:rowOff>
    </xdr:to>
    <xdr:graphicFrame>
      <xdr:nvGraphicFramePr>
        <xdr:cNvPr id="3" name="Gráfico 3"/>
        <xdr:cNvGraphicFramePr/>
      </xdr:nvGraphicFramePr>
      <xdr:xfrm>
        <a:off x="21259800" y="30099000"/>
        <a:ext cx="45720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25</xdr:row>
      <xdr:rowOff>4552950</xdr:rowOff>
    </xdr:from>
    <xdr:to>
      <xdr:col>17</xdr:col>
      <xdr:colOff>304800</xdr:colOff>
      <xdr:row>26</xdr:row>
      <xdr:rowOff>2695575</xdr:rowOff>
    </xdr:to>
    <xdr:graphicFrame>
      <xdr:nvGraphicFramePr>
        <xdr:cNvPr id="4" name="Gráfico 4"/>
        <xdr:cNvGraphicFramePr/>
      </xdr:nvGraphicFramePr>
      <xdr:xfrm>
        <a:off x="16411575" y="33375600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25</xdr:row>
      <xdr:rowOff>4572000</xdr:rowOff>
    </xdr:from>
    <xdr:to>
      <xdr:col>25</xdr:col>
      <xdr:colOff>304800</xdr:colOff>
      <xdr:row>26</xdr:row>
      <xdr:rowOff>2695575</xdr:rowOff>
    </xdr:to>
    <xdr:graphicFrame>
      <xdr:nvGraphicFramePr>
        <xdr:cNvPr id="5" name="Gráfico 5"/>
        <xdr:cNvGraphicFramePr/>
      </xdr:nvGraphicFramePr>
      <xdr:xfrm>
        <a:off x="21288375" y="33394650"/>
        <a:ext cx="45720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142875</xdr:rowOff>
    </xdr:from>
    <xdr:to>
      <xdr:col>1</xdr:col>
      <xdr:colOff>4581525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14400"/>
          <a:ext cx="45529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26</xdr:row>
      <xdr:rowOff>104775</xdr:rowOff>
    </xdr:from>
    <xdr:to>
      <xdr:col>20</xdr:col>
      <xdr:colOff>304800</xdr:colOff>
      <xdr:row>27</xdr:row>
      <xdr:rowOff>2924175</xdr:rowOff>
    </xdr:to>
    <xdr:graphicFrame>
      <xdr:nvGraphicFramePr>
        <xdr:cNvPr id="2" name="Gráfico 2"/>
        <xdr:cNvGraphicFramePr/>
      </xdr:nvGraphicFramePr>
      <xdr:xfrm>
        <a:off x="14258925" y="47863125"/>
        <a:ext cx="67246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27</xdr:row>
      <xdr:rowOff>3295650</xdr:rowOff>
    </xdr:from>
    <xdr:to>
      <xdr:col>20</xdr:col>
      <xdr:colOff>323850</xdr:colOff>
      <xdr:row>28</xdr:row>
      <xdr:rowOff>971550</xdr:rowOff>
    </xdr:to>
    <xdr:graphicFrame>
      <xdr:nvGraphicFramePr>
        <xdr:cNvPr id="3" name="Gráfico 3"/>
        <xdr:cNvGraphicFramePr/>
      </xdr:nvGraphicFramePr>
      <xdr:xfrm>
        <a:off x="14277975" y="51996975"/>
        <a:ext cx="67246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295275</xdr:colOff>
      <xdr:row>28</xdr:row>
      <xdr:rowOff>1219200</xdr:rowOff>
    </xdr:from>
    <xdr:to>
      <xdr:col>20</xdr:col>
      <xdr:colOff>333375</xdr:colOff>
      <xdr:row>28</xdr:row>
      <xdr:rowOff>4086225</xdr:rowOff>
    </xdr:to>
    <xdr:graphicFrame>
      <xdr:nvGraphicFramePr>
        <xdr:cNvPr id="4" name="Gráfico 4"/>
        <xdr:cNvGraphicFramePr/>
      </xdr:nvGraphicFramePr>
      <xdr:xfrm>
        <a:off x="14268450" y="55121175"/>
        <a:ext cx="67437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276225</xdr:colOff>
      <xdr:row>28</xdr:row>
      <xdr:rowOff>4305300</xdr:rowOff>
    </xdr:from>
    <xdr:to>
      <xdr:col>20</xdr:col>
      <xdr:colOff>333375</xdr:colOff>
      <xdr:row>30</xdr:row>
      <xdr:rowOff>914400</xdr:rowOff>
    </xdr:to>
    <xdr:graphicFrame>
      <xdr:nvGraphicFramePr>
        <xdr:cNvPr id="5" name="Gráfico 5"/>
        <xdr:cNvGraphicFramePr/>
      </xdr:nvGraphicFramePr>
      <xdr:xfrm>
        <a:off x="14249400" y="58207275"/>
        <a:ext cx="67627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5086350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62025"/>
          <a:ext cx="50863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16</xdr:row>
      <xdr:rowOff>0</xdr:rowOff>
    </xdr:from>
    <xdr:to>
      <xdr:col>21</xdr:col>
      <xdr:colOff>514350</xdr:colOff>
      <xdr:row>18</xdr:row>
      <xdr:rowOff>647700</xdr:rowOff>
    </xdr:to>
    <xdr:graphicFrame>
      <xdr:nvGraphicFramePr>
        <xdr:cNvPr id="2" name="Gráfico 2"/>
        <xdr:cNvGraphicFramePr/>
      </xdr:nvGraphicFramePr>
      <xdr:xfrm>
        <a:off x="15801975" y="18716625"/>
        <a:ext cx="660082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20</xdr:row>
      <xdr:rowOff>219075</xdr:rowOff>
    </xdr:from>
    <xdr:to>
      <xdr:col>26</xdr:col>
      <xdr:colOff>600075</xdr:colOff>
      <xdr:row>23</xdr:row>
      <xdr:rowOff>847725</xdr:rowOff>
    </xdr:to>
    <xdr:graphicFrame>
      <xdr:nvGraphicFramePr>
        <xdr:cNvPr id="3" name="Gráfico 3"/>
        <xdr:cNvGraphicFramePr/>
      </xdr:nvGraphicFramePr>
      <xdr:xfrm>
        <a:off x="15792450" y="30356175"/>
        <a:ext cx="9744075" cy="901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23</xdr:row>
      <xdr:rowOff>1104900</xdr:rowOff>
    </xdr:from>
    <xdr:to>
      <xdr:col>27</xdr:col>
      <xdr:colOff>19050</xdr:colOff>
      <xdr:row>27</xdr:row>
      <xdr:rowOff>733425</xdr:rowOff>
    </xdr:to>
    <xdr:graphicFrame>
      <xdr:nvGraphicFramePr>
        <xdr:cNvPr id="4" name="Gráfico 4"/>
        <xdr:cNvGraphicFramePr/>
      </xdr:nvGraphicFramePr>
      <xdr:xfrm>
        <a:off x="15811500" y="39624000"/>
        <a:ext cx="9753600" cy="1104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609600</xdr:colOff>
      <xdr:row>27</xdr:row>
      <xdr:rowOff>952500</xdr:rowOff>
    </xdr:from>
    <xdr:to>
      <xdr:col>27</xdr:col>
      <xdr:colOff>47625</xdr:colOff>
      <xdr:row>30</xdr:row>
      <xdr:rowOff>409575</xdr:rowOff>
    </xdr:to>
    <xdr:graphicFrame>
      <xdr:nvGraphicFramePr>
        <xdr:cNvPr id="5" name="Gráfico 5"/>
        <xdr:cNvGraphicFramePr/>
      </xdr:nvGraphicFramePr>
      <xdr:xfrm>
        <a:off x="15792450" y="50892075"/>
        <a:ext cx="9801225" cy="1080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4305300</xdr:colOff>
      <xdr:row>18</xdr:row>
      <xdr:rowOff>180975</xdr:rowOff>
    </xdr:from>
    <xdr:to>
      <xdr:col>12</xdr:col>
      <xdr:colOff>600075</xdr:colOff>
      <xdr:row>36</xdr:row>
      <xdr:rowOff>9525</xdr:rowOff>
    </xdr:to>
    <xdr:graphicFrame>
      <xdr:nvGraphicFramePr>
        <xdr:cNvPr id="1" name="Gráfico 4"/>
        <xdr:cNvGraphicFramePr/>
      </xdr:nvGraphicFramePr>
      <xdr:xfrm>
        <a:off x="5133975" y="8982075"/>
        <a:ext cx="8334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1</xdr:row>
      <xdr:rowOff>552450</xdr:rowOff>
    </xdr:from>
    <xdr:to>
      <xdr:col>1</xdr:col>
      <xdr:colOff>4924425</xdr:colOff>
      <xdr:row>1</xdr:row>
      <xdr:rowOff>1685925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42950"/>
          <a:ext cx="4991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4924425</xdr:colOff>
      <xdr:row>1</xdr:row>
      <xdr:rowOff>819150</xdr:rowOff>
    </xdr:from>
    <xdr:to>
      <xdr:col>8</xdr:col>
      <xdr:colOff>66675</xdr:colOff>
      <xdr:row>1</xdr:row>
      <xdr:rowOff>1562100</xdr:rowOff>
    </xdr:to>
    <xdr:pic>
      <xdr:nvPicPr>
        <xdr:cNvPr id="2" name="Imagem 3" descr="ConsultaMDXAH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009650"/>
          <a:ext cx="867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888/mondrian/testpage.jsp?query=mondrian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888/mondrian/testpage.js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888/mondrian/testpage.jsp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888/mondrian/testpage.jsp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888/mondrian/testpage.jsp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888/mondrian/testpage.jsp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6" sqref="A6"/>
    </sheetView>
  </sheetViews>
  <sheetFormatPr defaultColWidth="9.140625" defaultRowHeight="15"/>
  <sheetData>
    <row r="2" ht="15.75">
      <c r="A2" s="19" t="s">
        <v>34</v>
      </c>
    </row>
    <row r="3" ht="15">
      <c r="A3" t="s">
        <v>50</v>
      </c>
    </row>
    <row r="4" ht="15">
      <c r="A4" t="s">
        <v>31</v>
      </c>
    </row>
    <row r="5" ht="15">
      <c r="A5" t="s">
        <v>44</v>
      </c>
    </row>
    <row r="6" ht="15">
      <c r="A6" t="s">
        <v>32</v>
      </c>
    </row>
    <row r="8" ht="15.75">
      <c r="A8" s="19" t="s">
        <v>35</v>
      </c>
    </row>
    <row r="9" ht="15">
      <c r="A9" t="s">
        <v>33</v>
      </c>
    </row>
    <row r="10" ht="15">
      <c r="A10" t="s">
        <v>105</v>
      </c>
    </row>
    <row r="11" ht="15">
      <c r="A11" t="s">
        <v>106</v>
      </c>
    </row>
    <row r="13" ht="15">
      <c r="A13" s="1" t="s">
        <v>36</v>
      </c>
    </row>
    <row r="14" ht="15">
      <c r="A14" s="20" t="s">
        <v>38</v>
      </c>
    </row>
    <row r="15" ht="15">
      <c r="A15" t="s">
        <v>39</v>
      </c>
    </row>
    <row r="16" spans="1:7" ht="15">
      <c r="A16" t="s">
        <v>37</v>
      </c>
      <c r="G16" t="s">
        <v>47</v>
      </c>
    </row>
    <row r="17" spans="1:7" ht="15">
      <c r="A17" t="s">
        <v>40</v>
      </c>
      <c r="G17" t="s">
        <v>46</v>
      </c>
    </row>
    <row r="18" spans="1:7" ht="15">
      <c r="A18" t="s">
        <v>45</v>
      </c>
      <c r="G18" t="s">
        <v>51</v>
      </c>
    </row>
    <row r="19" ht="15">
      <c r="A19" s="20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3.421875" style="0" bestFit="1" customWidth="1"/>
    <col min="2" max="2" width="74.140625" style="0" customWidth="1"/>
    <col min="3" max="3" width="83.140625" style="0" customWidth="1"/>
    <col min="19" max="19" width="9.140625" style="0" customWidth="1"/>
  </cols>
  <sheetData>
    <row r="1" spans="2:3" ht="15">
      <c r="B1" s="94" t="s">
        <v>205</v>
      </c>
      <c r="C1" s="94" t="s">
        <v>206</v>
      </c>
    </row>
    <row r="2" spans="2:3" ht="172.5" customHeight="1">
      <c r="B2" s="94"/>
      <c r="C2" s="94"/>
    </row>
    <row r="3" spans="1:3" ht="216">
      <c r="A3" s="91" t="s">
        <v>204</v>
      </c>
      <c r="B3" s="95" t="s">
        <v>207</v>
      </c>
      <c r="C3" s="95" t="s">
        <v>208</v>
      </c>
    </row>
    <row r="4" spans="1:3" ht="15">
      <c r="A4" s="25" t="s">
        <v>96</v>
      </c>
      <c r="B4" s="93" t="s">
        <v>201</v>
      </c>
      <c r="C4" s="93" t="s">
        <v>201</v>
      </c>
    </row>
    <row r="5" spans="1:3" ht="15">
      <c r="A5" s="25">
        <v>1</v>
      </c>
      <c r="B5" s="25">
        <v>162140</v>
      </c>
      <c r="C5" s="25">
        <v>167765</v>
      </c>
    </row>
    <row r="6" spans="1:3" ht="15">
      <c r="A6" s="25">
        <v>2</v>
      </c>
      <c r="B6" s="25">
        <v>165140</v>
      </c>
      <c r="C6" s="25">
        <v>167234</v>
      </c>
    </row>
    <row r="7" spans="1:3" ht="15">
      <c r="A7" s="25">
        <v>3</v>
      </c>
      <c r="B7" s="25">
        <v>166734</v>
      </c>
      <c r="C7" s="25">
        <v>167890</v>
      </c>
    </row>
    <row r="8" spans="1:3" ht="15">
      <c r="A8" s="25">
        <v>4</v>
      </c>
      <c r="B8" s="25">
        <v>164890</v>
      </c>
      <c r="C8" s="25">
        <v>167906</v>
      </c>
    </row>
    <row r="9" spans="1:3" ht="15">
      <c r="A9" s="25">
        <v>5</v>
      </c>
      <c r="B9" s="25">
        <v>165281</v>
      </c>
      <c r="C9" s="25">
        <v>165890</v>
      </c>
    </row>
    <row r="10" spans="1:3" ht="15">
      <c r="A10" s="25">
        <v>6</v>
      </c>
      <c r="B10" s="25">
        <v>165812</v>
      </c>
      <c r="C10" s="25">
        <v>162640</v>
      </c>
    </row>
    <row r="11" spans="1:3" ht="15">
      <c r="A11" s="25">
        <v>7</v>
      </c>
      <c r="B11" s="25">
        <v>165687</v>
      </c>
      <c r="C11" s="25">
        <v>169531</v>
      </c>
    </row>
    <row r="12" spans="1:3" ht="15">
      <c r="A12" s="25">
        <v>8</v>
      </c>
      <c r="B12" s="25">
        <v>165687</v>
      </c>
      <c r="C12" s="25">
        <v>169375</v>
      </c>
    </row>
    <row r="13" spans="1:3" ht="15">
      <c r="A13" s="25">
        <v>9</v>
      </c>
      <c r="B13" s="25">
        <v>165500</v>
      </c>
      <c r="C13" s="25">
        <v>165078</v>
      </c>
    </row>
    <row r="14" spans="1:3" ht="15">
      <c r="A14" s="25">
        <v>10</v>
      </c>
      <c r="B14" s="25">
        <v>165984</v>
      </c>
      <c r="C14" s="25">
        <v>165890</v>
      </c>
    </row>
    <row r="15" spans="1:3" ht="15">
      <c r="A15" s="25">
        <v>11</v>
      </c>
      <c r="B15" s="25">
        <v>166375</v>
      </c>
      <c r="C15" s="25">
        <v>165281</v>
      </c>
    </row>
    <row r="16" spans="1:3" ht="15">
      <c r="A16" s="25">
        <v>12</v>
      </c>
      <c r="B16" s="25">
        <v>168265</v>
      </c>
      <c r="C16" s="25">
        <v>164531</v>
      </c>
    </row>
    <row r="17" spans="1:3" ht="15">
      <c r="A17" s="25">
        <v>13</v>
      </c>
      <c r="B17" s="25">
        <v>165843</v>
      </c>
      <c r="C17" s="25">
        <v>166031</v>
      </c>
    </row>
    <row r="18" spans="1:3" ht="15">
      <c r="A18" s="25">
        <v>14</v>
      </c>
      <c r="B18" s="25">
        <v>164250</v>
      </c>
      <c r="C18" s="25">
        <v>166796</v>
      </c>
    </row>
    <row r="19" spans="1:3" ht="15">
      <c r="A19" s="25">
        <v>15</v>
      </c>
      <c r="B19" s="25">
        <v>165718</v>
      </c>
      <c r="C19" s="25">
        <v>166078</v>
      </c>
    </row>
    <row r="20" spans="1:3" ht="15">
      <c r="A20" s="25">
        <v>16</v>
      </c>
      <c r="B20" s="25">
        <v>164531</v>
      </c>
      <c r="C20" s="25">
        <v>166484</v>
      </c>
    </row>
    <row r="21" spans="1:3" ht="15">
      <c r="A21" s="25">
        <v>17</v>
      </c>
      <c r="B21" s="25">
        <v>164453</v>
      </c>
      <c r="C21" s="25">
        <v>166953</v>
      </c>
    </row>
    <row r="22" spans="1:3" ht="15">
      <c r="A22" s="25">
        <v>18</v>
      </c>
      <c r="B22" s="25">
        <v>166070</v>
      </c>
      <c r="C22" s="25">
        <v>164546</v>
      </c>
    </row>
    <row r="23" spans="1:3" ht="15">
      <c r="A23" s="25">
        <v>19</v>
      </c>
      <c r="B23" s="25">
        <v>164031</v>
      </c>
      <c r="C23" s="25">
        <v>165046</v>
      </c>
    </row>
    <row r="24" spans="1:3" ht="15">
      <c r="A24" s="25">
        <v>20</v>
      </c>
      <c r="B24" s="25">
        <v>165125</v>
      </c>
      <c r="C24" s="25">
        <v>165406</v>
      </c>
    </row>
    <row r="25" spans="1:3" ht="15">
      <c r="A25" s="25" t="s">
        <v>200</v>
      </c>
      <c r="B25" s="25">
        <f>SUM(B5:B24)/20</f>
        <v>165375.8</v>
      </c>
      <c r="C25" s="25">
        <f>SUM(C5:C24)/20</f>
        <v>166317.55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F12">
      <selection activeCell="U16" sqref="U16"/>
    </sheetView>
  </sheetViews>
  <sheetFormatPr defaultColWidth="9.140625" defaultRowHeight="15"/>
  <cols>
    <col min="2" max="2" width="60.7109375" style="0" customWidth="1"/>
    <col min="3" max="5" width="41.421875" style="0" customWidth="1"/>
    <col min="6" max="6" width="7.140625" style="0" bestFit="1" customWidth="1"/>
    <col min="7" max="7" width="13.28125" style="0" bestFit="1" customWidth="1"/>
    <col min="8" max="8" width="10.140625" style="0" customWidth="1"/>
    <col min="9" max="9" width="8.8515625" style="0" bestFit="1" customWidth="1"/>
    <col min="11" max="11" width="11.28125" style="0" customWidth="1"/>
    <col min="13" max="13" width="13.28125" style="0" bestFit="1" customWidth="1"/>
    <col min="15" max="15" width="8.8515625" style="0" bestFit="1" customWidth="1"/>
    <col min="19" max="19" width="13.28125" style="0" bestFit="1" customWidth="1"/>
    <col min="30" max="30" width="25.7109375" style="0" bestFit="1" customWidth="1"/>
  </cols>
  <sheetData>
    <row r="1" spans="1:8" ht="23.25">
      <c r="A1" s="5" t="s">
        <v>0</v>
      </c>
      <c r="B1" s="3"/>
      <c r="C1" s="3"/>
      <c r="D1" s="3"/>
      <c r="E1" s="3"/>
      <c r="F1" s="3"/>
      <c r="G1" s="3"/>
      <c r="H1" s="3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8" ht="18.75">
      <c r="A3" s="3" t="s">
        <v>2</v>
      </c>
      <c r="B3" s="4" t="s">
        <v>1</v>
      </c>
      <c r="C3" s="4"/>
      <c r="F3" s="3"/>
      <c r="H3" s="3"/>
    </row>
    <row r="4" ht="15">
      <c r="C4" s="1" t="s">
        <v>27</v>
      </c>
    </row>
    <row r="5" spans="1:7" ht="119.25" customHeight="1" thickBot="1">
      <c r="A5" s="8" t="s">
        <v>3</v>
      </c>
      <c r="C5" s="102" t="s">
        <v>26</v>
      </c>
      <c r="D5" s="102"/>
      <c r="E5" s="102"/>
      <c r="F5" s="102"/>
      <c r="G5" s="102"/>
    </row>
    <row r="6" spans="1:9" ht="15">
      <c r="A6" s="96" t="s">
        <v>4</v>
      </c>
      <c r="B6" s="97"/>
      <c r="C6" s="100" t="s">
        <v>29</v>
      </c>
      <c r="D6" s="100" t="s">
        <v>72</v>
      </c>
      <c r="E6" s="100" t="s">
        <v>73</v>
      </c>
      <c r="F6" s="106" t="s">
        <v>104</v>
      </c>
      <c r="G6" s="107"/>
      <c r="H6" s="107"/>
      <c r="I6" s="108"/>
    </row>
    <row r="7" spans="1:9" ht="15">
      <c r="A7" s="98"/>
      <c r="B7" s="99"/>
      <c r="C7" s="101"/>
      <c r="D7" s="101"/>
      <c r="E7" s="101"/>
      <c r="F7" s="6" t="s">
        <v>6</v>
      </c>
      <c r="G7" s="6" t="s">
        <v>7</v>
      </c>
      <c r="H7" s="6" t="s">
        <v>8</v>
      </c>
      <c r="I7" s="7" t="s">
        <v>49</v>
      </c>
    </row>
    <row r="8" spans="1:9" ht="54" customHeight="1">
      <c r="A8" s="24">
        <v>1</v>
      </c>
      <c r="B8" s="36" t="s">
        <v>5</v>
      </c>
      <c r="C8" s="37" t="s">
        <v>70</v>
      </c>
      <c r="D8" s="37" t="s">
        <v>71</v>
      </c>
      <c r="E8" s="37" t="s">
        <v>74</v>
      </c>
      <c r="F8" s="30">
        <f>L40</f>
        <v>26.35</v>
      </c>
      <c r="G8" s="30">
        <f>M40</f>
        <v>55.4</v>
      </c>
      <c r="H8" s="30">
        <f>N40</f>
        <v>146.95</v>
      </c>
      <c r="I8" s="30">
        <f>O40</f>
        <v>92.95</v>
      </c>
    </row>
    <row r="9" spans="1:9" ht="82.5" customHeight="1">
      <c r="A9" s="24">
        <f>A8+1</f>
        <v>2</v>
      </c>
      <c r="B9" s="31" t="s">
        <v>10</v>
      </c>
      <c r="C9" s="37" t="s">
        <v>79</v>
      </c>
      <c r="D9" s="37" t="s">
        <v>75</v>
      </c>
      <c r="E9" s="37" t="s">
        <v>76</v>
      </c>
      <c r="F9" s="30">
        <f>L63</f>
        <v>15.65</v>
      </c>
      <c r="G9" s="30">
        <f>M63</f>
        <v>15.55</v>
      </c>
      <c r="H9" s="30">
        <f>N63</f>
        <v>67.5</v>
      </c>
      <c r="I9" s="30">
        <f>O63</f>
        <v>30.4</v>
      </c>
    </row>
    <row r="10" spans="1:9" ht="82.5">
      <c r="A10" s="24">
        <f aca="true" t="shared" si="0" ref="A10:A15">A9+1</f>
        <v>3</v>
      </c>
      <c r="B10" s="31" t="s">
        <v>11</v>
      </c>
      <c r="C10" s="37" t="s">
        <v>80</v>
      </c>
      <c r="D10" s="37" t="s">
        <v>81</v>
      </c>
      <c r="E10" s="37" t="s">
        <v>82</v>
      </c>
      <c r="F10" s="30">
        <f>L86</f>
        <v>15.55</v>
      </c>
      <c r="G10" s="30">
        <f>M86</f>
        <v>17.15</v>
      </c>
      <c r="H10" s="30">
        <f>N86</f>
        <v>60.9</v>
      </c>
      <c r="I10" s="30">
        <f>O86</f>
        <v>32.2</v>
      </c>
    </row>
    <row r="11" spans="1:9" ht="83.25" customHeight="1">
      <c r="A11" s="24">
        <f t="shared" si="0"/>
        <v>4</v>
      </c>
      <c r="B11" s="31" t="s">
        <v>12</v>
      </c>
      <c r="C11" s="37" t="s">
        <v>83</v>
      </c>
      <c r="D11" s="37" t="s">
        <v>84</v>
      </c>
      <c r="E11" s="37" t="s">
        <v>77</v>
      </c>
      <c r="F11" s="30">
        <f>L109</f>
        <v>15.5</v>
      </c>
      <c r="G11" s="30">
        <f>M109</f>
        <v>15.55</v>
      </c>
      <c r="H11" s="30">
        <f>N109</f>
        <v>62.5</v>
      </c>
      <c r="I11" s="30">
        <f>O109</f>
        <v>25.85</v>
      </c>
    </row>
    <row r="12" spans="1:9" ht="75">
      <c r="A12" s="24">
        <f t="shared" si="0"/>
        <v>5</v>
      </c>
      <c r="B12" s="31" t="s">
        <v>13</v>
      </c>
      <c r="C12" s="37" t="s">
        <v>78</v>
      </c>
      <c r="D12" s="37" t="s">
        <v>85</v>
      </c>
      <c r="E12" s="37" t="s">
        <v>86</v>
      </c>
      <c r="F12" s="30">
        <f>R40</f>
        <v>107.1</v>
      </c>
      <c r="G12" s="30">
        <f>S40</f>
        <v>1340.8</v>
      </c>
      <c r="H12" s="49">
        <v>0</v>
      </c>
      <c r="I12" s="30">
        <f>U40</f>
        <v>1320.2</v>
      </c>
    </row>
    <row r="13" spans="1:9" ht="90">
      <c r="A13" s="24">
        <f t="shared" si="0"/>
        <v>6</v>
      </c>
      <c r="B13" s="33" t="s">
        <v>14</v>
      </c>
      <c r="C13" s="37" t="s">
        <v>87</v>
      </c>
      <c r="D13" s="38" t="s">
        <v>88</v>
      </c>
      <c r="E13" s="38" t="s">
        <v>89</v>
      </c>
      <c r="F13" s="30">
        <f>R63</f>
        <v>100</v>
      </c>
      <c r="G13" s="30">
        <f>S63</f>
        <v>1078</v>
      </c>
      <c r="H13" s="30">
        <f>T63</f>
        <v>1350</v>
      </c>
      <c r="I13" s="30">
        <f>U63</f>
        <v>1273.1</v>
      </c>
    </row>
    <row r="14" spans="1:9" ht="82.5">
      <c r="A14" s="24">
        <f t="shared" si="0"/>
        <v>7</v>
      </c>
      <c r="B14" s="33" t="s">
        <v>15</v>
      </c>
      <c r="C14" s="37" t="s">
        <v>90</v>
      </c>
      <c r="D14" s="37" t="s">
        <v>91</v>
      </c>
      <c r="E14" s="37" t="s">
        <v>92</v>
      </c>
      <c r="F14" s="30">
        <f>R86</f>
        <v>104.6</v>
      </c>
      <c r="G14" s="30">
        <f>S86</f>
        <v>945.25</v>
      </c>
      <c r="H14" s="30">
        <f>T86</f>
        <v>914</v>
      </c>
      <c r="I14" s="30">
        <f>U86</f>
        <v>618.75</v>
      </c>
    </row>
    <row r="15" spans="1:9" ht="163.5" customHeight="1" thickBot="1">
      <c r="A15" s="24">
        <f t="shared" si="0"/>
        <v>8</v>
      </c>
      <c r="B15" s="34" t="s">
        <v>16</v>
      </c>
      <c r="C15" s="37" t="s">
        <v>95</v>
      </c>
      <c r="D15" s="39" t="s">
        <v>94</v>
      </c>
      <c r="E15" s="39" t="s">
        <v>93</v>
      </c>
      <c r="F15" s="30">
        <f>R109</f>
        <v>625.85</v>
      </c>
      <c r="G15" s="44">
        <f>S109</f>
        <v>81262.65</v>
      </c>
      <c r="H15" s="44">
        <f>T109</f>
        <v>364617</v>
      </c>
      <c r="I15" s="30">
        <f>U109</f>
        <v>99845.25</v>
      </c>
    </row>
    <row r="16" spans="1:9" ht="16.5" thickBot="1">
      <c r="A16" s="103" t="s">
        <v>9</v>
      </c>
      <c r="B16" s="104"/>
      <c r="C16" s="104"/>
      <c r="D16" s="104"/>
      <c r="E16" s="105"/>
      <c r="F16" s="43">
        <f>SUM(F8:F15)</f>
        <v>1010.6</v>
      </c>
      <c r="G16" s="45">
        <f>SUM(G8:G15)</f>
        <v>84730.34999999999</v>
      </c>
      <c r="H16" s="51">
        <f>SUM(H8:H15)</f>
        <v>367218.85</v>
      </c>
      <c r="I16" s="21">
        <f>SUM(I8:I15)</f>
        <v>103238.7</v>
      </c>
    </row>
    <row r="17" spans="1:9" ht="15">
      <c r="A17" s="50" t="s">
        <v>134</v>
      </c>
      <c r="F17" s="16"/>
      <c r="G17" s="16"/>
      <c r="H17" s="17"/>
      <c r="I17" s="16"/>
    </row>
    <row r="18" spans="1:21" ht="15">
      <c r="A18" s="10"/>
      <c r="K18" s="6" t="s">
        <v>69</v>
      </c>
      <c r="L18" s="26" t="s">
        <v>67</v>
      </c>
      <c r="M18" s="28"/>
      <c r="N18" s="28"/>
      <c r="O18" s="29"/>
      <c r="Q18" s="6" t="s">
        <v>103</v>
      </c>
      <c r="R18" s="26" t="s">
        <v>67</v>
      </c>
      <c r="S18" s="28"/>
      <c r="T18" s="28"/>
      <c r="U18" s="29"/>
    </row>
    <row r="19" spans="1:21" ht="30">
      <c r="A19" s="15"/>
      <c r="K19" s="40" t="s">
        <v>96</v>
      </c>
      <c r="L19" s="6" t="s">
        <v>6</v>
      </c>
      <c r="M19" s="6" t="s">
        <v>7</v>
      </c>
      <c r="N19" s="6" t="s">
        <v>8</v>
      </c>
      <c r="O19" s="6" t="s">
        <v>49</v>
      </c>
      <c r="Q19" s="40" t="s">
        <v>96</v>
      </c>
      <c r="R19" s="6" t="s">
        <v>6</v>
      </c>
      <c r="S19" s="6" t="s">
        <v>7</v>
      </c>
      <c r="T19" s="6" t="s">
        <v>8</v>
      </c>
      <c r="U19" s="6" t="s">
        <v>49</v>
      </c>
    </row>
    <row r="20" spans="1:21" ht="15">
      <c r="A20" s="11"/>
      <c r="K20" s="25">
        <v>1</v>
      </c>
      <c r="L20" s="25">
        <v>31</v>
      </c>
      <c r="M20" s="25">
        <v>46</v>
      </c>
      <c r="N20" s="25">
        <v>187</v>
      </c>
      <c r="O20" s="25">
        <v>93</v>
      </c>
      <c r="Q20" s="25">
        <v>1</v>
      </c>
      <c r="R20" s="25">
        <v>63</v>
      </c>
      <c r="S20" s="25">
        <v>1578</v>
      </c>
      <c r="T20" s="25" t="s">
        <v>133</v>
      </c>
      <c r="U20" s="25">
        <v>1312</v>
      </c>
    </row>
    <row r="21" spans="1:21" ht="15">
      <c r="A21" s="11"/>
      <c r="K21" s="25">
        <f>K20+1</f>
        <v>2</v>
      </c>
      <c r="L21" s="25">
        <v>31</v>
      </c>
      <c r="M21" s="25">
        <v>47</v>
      </c>
      <c r="N21" s="25">
        <v>125</v>
      </c>
      <c r="O21" s="25">
        <v>94</v>
      </c>
      <c r="Q21" s="25">
        <f>Q20+1</f>
        <v>2</v>
      </c>
      <c r="R21" s="25">
        <v>78</v>
      </c>
      <c r="S21" s="25">
        <v>1344</v>
      </c>
      <c r="T21" s="25" t="s">
        <v>133</v>
      </c>
      <c r="U21" s="25">
        <v>1344</v>
      </c>
    </row>
    <row r="22" spans="1:21" ht="15">
      <c r="A22" s="13"/>
      <c r="K22" s="25">
        <f aca="true" t="shared" si="1" ref="K22:K39">K21+1</f>
        <v>3</v>
      </c>
      <c r="L22" s="25">
        <v>31</v>
      </c>
      <c r="M22" s="25">
        <v>62</v>
      </c>
      <c r="N22" s="25">
        <v>203</v>
      </c>
      <c r="O22" s="25">
        <v>141</v>
      </c>
      <c r="Q22" s="25">
        <f aca="true" t="shared" si="2" ref="Q22:Q39">Q21+1</f>
        <v>3</v>
      </c>
      <c r="R22" s="25">
        <v>172</v>
      </c>
      <c r="S22" s="25">
        <v>1437</v>
      </c>
      <c r="T22" s="25" t="s">
        <v>133</v>
      </c>
      <c r="U22" s="25">
        <v>1328</v>
      </c>
    </row>
    <row r="23" spans="1:21" ht="15">
      <c r="A23" s="14"/>
      <c r="K23" s="25">
        <f t="shared" si="1"/>
        <v>4</v>
      </c>
      <c r="L23" s="25">
        <v>31</v>
      </c>
      <c r="M23" s="25">
        <v>62</v>
      </c>
      <c r="N23" s="25">
        <v>172</v>
      </c>
      <c r="O23" s="25">
        <v>94</v>
      </c>
      <c r="Q23" s="25">
        <f t="shared" si="2"/>
        <v>4</v>
      </c>
      <c r="R23" s="25">
        <v>141</v>
      </c>
      <c r="S23" s="25">
        <v>1390</v>
      </c>
      <c r="T23" s="25" t="s">
        <v>133</v>
      </c>
      <c r="U23" s="25">
        <v>1312</v>
      </c>
    </row>
    <row r="24" spans="1:21" ht="15">
      <c r="A24" s="14"/>
      <c r="K24" s="25">
        <f t="shared" si="1"/>
        <v>5</v>
      </c>
      <c r="L24" s="25">
        <v>31</v>
      </c>
      <c r="M24" s="25">
        <v>62</v>
      </c>
      <c r="N24" s="25">
        <v>157</v>
      </c>
      <c r="O24" s="25">
        <v>93</v>
      </c>
      <c r="Q24" s="25">
        <f t="shared" si="2"/>
        <v>5</v>
      </c>
      <c r="R24" s="25">
        <v>78</v>
      </c>
      <c r="S24" s="25">
        <v>1469</v>
      </c>
      <c r="T24" s="25" t="s">
        <v>133</v>
      </c>
      <c r="U24" s="25">
        <v>1344</v>
      </c>
    </row>
    <row r="25" spans="11:21" ht="15">
      <c r="K25" s="25">
        <f t="shared" si="1"/>
        <v>6</v>
      </c>
      <c r="L25" s="27">
        <v>16</v>
      </c>
      <c r="M25" s="25">
        <v>62</v>
      </c>
      <c r="N25" s="25">
        <v>125</v>
      </c>
      <c r="O25" s="25">
        <v>78</v>
      </c>
      <c r="Q25" s="25">
        <f t="shared" si="2"/>
        <v>6</v>
      </c>
      <c r="R25" s="25">
        <v>78</v>
      </c>
      <c r="S25" s="25">
        <v>1172</v>
      </c>
      <c r="T25" s="25" t="s">
        <v>133</v>
      </c>
      <c r="U25" s="25">
        <v>1328</v>
      </c>
    </row>
    <row r="26" spans="1:21" ht="15">
      <c r="A26" s="15"/>
      <c r="K26" s="25">
        <f t="shared" si="1"/>
        <v>7</v>
      </c>
      <c r="L26" s="27">
        <v>15</v>
      </c>
      <c r="M26" s="25">
        <v>63</v>
      </c>
      <c r="N26" s="25">
        <v>125</v>
      </c>
      <c r="O26" s="25">
        <v>78</v>
      </c>
      <c r="Q26" s="25">
        <f t="shared" si="2"/>
        <v>7</v>
      </c>
      <c r="R26" s="25">
        <v>140</v>
      </c>
      <c r="S26" s="25">
        <v>1640</v>
      </c>
      <c r="T26" s="25" t="s">
        <v>133</v>
      </c>
      <c r="U26" s="25">
        <v>1297</v>
      </c>
    </row>
    <row r="27" spans="11:21" ht="15">
      <c r="K27" s="25">
        <f t="shared" si="1"/>
        <v>8</v>
      </c>
      <c r="L27" s="27">
        <v>16</v>
      </c>
      <c r="M27" s="25">
        <v>47</v>
      </c>
      <c r="N27" s="25">
        <v>156</v>
      </c>
      <c r="O27" s="25">
        <v>94</v>
      </c>
      <c r="Q27" s="25">
        <f t="shared" si="2"/>
        <v>8</v>
      </c>
      <c r="R27" s="25">
        <v>63</v>
      </c>
      <c r="S27" s="25">
        <v>1406</v>
      </c>
      <c r="T27" s="25" t="s">
        <v>133</v>
      </c>
      <c r="U27" s="25">
        <v>1328</v>
      </c>
    </row>
    <row r="28" spans="11:21" ht="15">
      <c r="K28" s="25">
        <f t="shared" si="1"/>
        <v>9</v>
      </c>
      <c r="L28" s="27">
        <v>31</v>
      </c>
      <c r="M28" s="25">
        <v>47</v>
      </c>
      <c r="N28" s="25">
        <v>125</v>
      </c>
      <c r="O28" s="25">
        <v>94</v>
      </c>
      <c r="Q28" s="25">
        <f t="shared" si="2"/>
        <v>9</v>
      </c>
      <c r="R28" s="25">
        <v>203</v>
      </c>
      <c r="S28" s="25">
        <v>1641</v>
      </c>
      <c r="T28" s="25" t="s">
        <v>133</v>
      </c>
      <c r="U28" s="25">
        <v>1328</v>
      </c>
    </row>
    <row r="29" spans="11:21" ht="15">
      <c r="K29" s="25">
        <f t="shared" si="1"/>
        <v>10</v>
      </c>
      <c r="L29" s="27">
        <v>31</v>
      </c>
      <c r="M29" s="25">
        <v>62</v>
      </c>
      <c r="N29" s="25">
        <v>156</v>
      </c>
      <c r="O29" s="25">
        <v>93</v>
      </c>
      <c r="Q29" s="25">
        <f t="shared" si="2"/>
        <v>10</v>
      </c>
      <c r="R29" s="25">
        <v>78</v>
      </c>
      <c r="S29" s="25">
        <v>1582</v>
      </c>
      <c r="T29" s="25" t="s">
        <v>133</v>
      </c>
      <c r="U29" s="25">
        <v>1343</v>
      </c>
    </row>
    <row r="30" spans="11:21" ht="15">
      <c r="K30" s="25">
        <f t="shared" si="1"/>
        <v>11</v>
      </c>
      <c r="L30" s="27">
        <v>31</v>
      </c>
      <c r="M30" s="25">
        <v>63</v>
      </c>
      <c r="N30" s="25">
        <v>141</v>
      </c>
      <c r="O30" s="25">
        <v>94</v>
      </c>
      <c r="Q30" s="25">
        <f t="shared" si="2"/>
        <v>11</v>
      </c>
      <c r="R30" s="25">
        <v>78</v>
      </c>
      <c r="S30" s="25">
        <v>1563</v>
      </c>
      <c r="T30" s="25" t="s">
        <v>133</v>
      </c>
      <c r="U30" s="25">
        <v>1250</v>
      </c>
    </row>
    <row r="31" spans="11:21" ht="15">
      <c r="K31" s="25">
        <f t="shared" si="1"/>
        <v>12</v>
      </c>
      <c r="L31" s="27">
        <v>31</v>
      </c>
      <c r="M31" s="25">
        <v>62</v>
      </c>
      <c r="N31" s="25">
        <v>157</v>
      </c>
      <c r="O31" s="25">
        <v>93</v>
      </c>
      <c r="Q31" s="25">
        <f t="shared" si="2"/>
        <v>12</v>
      </c>
      <c r="R31" s="25">
        <v>125</v>
      </c>
      <c r="S31" s="25">
        <v>1453</v>
      </c>
      <c r="T31" s="25" t="s">
        <v>133</v>
      </c>
      <c r="U31" s="25">
        <v>1359</v>
      </c>
    </row>
    <row r="32" spans="11:21" ht="15">
      <c r="K32" s="25">
        <f t="shared" si="1"/>
        <v>13</v>
      </c>
      <c r="L32" s="27">
        <v>31</v>
      </c>
      <c r="M32" s="25">
        <v>63</v>
      </c>
      <c r="N32" s="25">
        <v>125</v>
      </c>
      <c r="O32" s="25">
        <v>94</v>
      </c>
      <c r="Q32" s="25">
        <f t="shared" si="2"/>
        <v>13</v>
      </c>
      <c r="R32" s="25">
        <v>62</v>
      </c>
      <c r="S32" s="25">
        <v>1500</v>
      </c>
      <c r="T32" s="25" t="s">
        <v>133</v>
      </c>
      <c r="U32" s="25">
        <v>1328</v>
      </c>
    </row>
    <row r="33" spans="11:21" ht="15">
      <c r="K33" s="25">
        <f t="shared" si="1"/>
        <v>14</v>
      </c>
      <c r="L33" s="27">
        <v>31</v>
      </c>
      <c r="M33" s="25">
        <v>47</v>
      </c>
      <c r="N33" s="25">
        <v>172</v>
      </c>
      <c r="O33" s="25">
        <v>94</v>
      </c>
      <c r="Q33" s="25">
        <f t="shared" si="2"/>
        <v>14</v>
      </c>
      <c r="R33" s="25">
        <v>79</v>
      </c>
      <c r="S33" s="25">
        <v>1546</v>
      </c>
      <c r="T33" s="25" t="s">
        <v>133</v>
      </c>
      <c r="U33" s="25">
        <v>1313</v>
      </c>
    </row>
    <row r="34" spans="11:21" ht="15">
      <c r="K34" s="25">
        <f t="shared" si="1"/>
        <v>15</v>
      </c>
      <c r="L34" s="27">
        <v>15</v>
      </c>
      <c r="M34" s="25">
        <v>47</v>
      </c>
      <c r="N34" s="25">
        <v>140</v>
      </c>
      <c r="O34" s="25">
        <v>94</v>
      </c>
      <c r="Q34" s="25">
        <f t="shared" si="2"/>
        <v>15</v>
      </c>
      <c r="R34" s="25">
        <v>93</v>
      </c>
      <c r="S34" s="25">
        <v>1141</v>
      </c>
      <c r="T34" s="25" t="s">
        <v>133</v>
      </c>
      <c r="U34" s="25">
        <v>1297</v>
      </c>
    </row>
    <row r="35" spans="11:21" ht="15">
      <c r="K35" s="25">
        <f t="shared" si="1"/>
        <v>16</v>
      </c>
      <c r="L35" s="27">
        <v>15</v>
      </c>
      <c r="M35" s="25">
        <v>47</v>
      </c>
      <c r="N35" s="25">
        <v>110</v>
      </c>
      <c r="O35" s="25">
        <v>94</v>
      </c>
      <c r="Q35" s="25">
        <f t="shared" si="2"/>
        <v>16</v>
      </c>
      <c r="R35" s="25">
        <v>157</v>
      </c>
      <c r="S35" s="25">
        <v>985</v>
      </c>
      <c r="T35" s="25" t="s">
        <v>133</v>
      </c>
      <c r="U35" s="25">
        <v>1313</v>
      </c>
    </row>
    <row r="36" spans="11:21" ht="15">
      <c r="K36" s="25">
        <f t="shared" si="1"/>
        <v>17</v>
      </c>
      <c r="L36" s="27">
        <v>31</v>
      </c>
      <c r="M36" s="25">
        <v>46</v>
      </c>
      <c r="N36" s="25">
        <v>157</v>
      </c>
      <c r="O36" s="25">
        <v>78</v>
      </c>
      <c r="Q36" s="25">
        <f t="shared" si="2"/>
        <v>17</v>
      </c>
      <c r="R36" s="25">
        <v>157</v>
      </c>
      <c r="S36" s="25">
        <v>985</v>
      </c>
      <c r="T36" s="25" t="s">
        <v>133</v>
      </c>
      <c r="U36" s="25">
        <v>1312</v>
      </c>
    </row>
    <row r="37" spans="11:21" ht="15">
      <c r="K37" s="25">
        <f t="shared" si="1"/>
        <v>18</v>
      </c>
      <c r="L37" s="27">
        <v>16</v>
      </c>
      <c r="M37" s="25">
        <v>63</v>
      </c>
      <c r="N37" s="25">
        <v>156</v>
      </c>
      <c r="O37" s="25">
        <v>78</v>
      </c>
      <c r="Q37" s="25">
        <f t="shared" si="2"/>
        <v>18</v>
      </c>
      <c r="R37" s="25">
        <v>140</v>
      </c>
      <c r="S37" s="25">
        <v>984</v>
      </c>
      <c r="T37" s="25" t="s">
        <v>133</v>
      </c>
      <c r="U37" s="25">
        <v>1328</v>
      </c>
    </row>
    <row r="38" spans="11:21" ht="15">
      <c r="K38" s="25">
        <f t="shared" si="1"/>
        <v>19</v>
      </c>
      <c r="L38" s="27">
        <v>31</v>
      </c>
      <c r="M38" s="25">
        <v>63</v>
      </c>
      <c r="N38" s="25">
        <v>125</v>
      </c>
      <c r="O38" s="25">
        <v>94</v>
      </c>
      <c r="Q38" s="25">
        <f t="shared" si="2"/>
        <v>19</v>
      </c>
      <c r="R38" s="25">
        <v>79</v>
      </c>
      <c r="S38" s="25">
        <v>1000</v>
      </c>
      <c r="T38" s="25" t="s">
        <v>133</v>
      </c>
      <c r="U38" s="25">
        <v>1328</v>
      </c>
    </row>
    <row r="39" spans="11:21" ht="15">
      <c r="K39" s="25">
        <f t="shared" si="1"/>
        <v>20</v>
      </c>
      <c r="L39" s="27">
        <v>31</v>
      </c>
      <c r="M39" s="25">
        <v>47</v>
      </c>
      <c r="N39" s="25">
        <v>125</v>
      </c>
      <c r="O39" s="25">
        <v>94</v>
      </c>
      <c r="Q39" s="25">
        <f t="shared" si="2"/>
        <v>20</v>
      </c>
      <c r="R39" s="25">
        <v>78</v>
      </c>
      <c r="S39" s="25">
        <v>1000</v>
      </c>
      <c r="T39" s="25" t="s">
        <v>133</v>
      </c>
      <c r="U39" s="25">
        <v>1312</v>
      </c>
    </row>
    <row r="40" spans="11:21" ht="60.75" customHeight="1">
      <c r="K40" s="40" t="s">
        <v>68</v>
      </c>
      <c r="L40" s="25">
        <f>SUM(L19:L39)/20</f>
        <v>26.35</v>
      </c>
      <c r="M40" s="25">
        <f>SUM(M19:M39)/20</f>
        <v>55.4</v>
      </c>
      <c r="N40" s="25">
        <f>SUM(N19:N39)/20</f>
        <v>146.95</v>
      </c>
      <c r="O40" s="25">
        <f>SUM(O19:O39)/20</f>
        <v>92.95</v>
      </c>
      <c r="Q40" s="40" t="s">
        <v>68</v>
      </c>
      <c r="R40" s="25">
        <f>SUM(R19:R39)/20</f>
        <v>107.1</v>
      </c>
      <c r="S40" s="25">
        <f>SUM(S19:S39)/20</f>
        <v>1340.8</v>
      </c>
      <c r="T40" s="25">
        <v>0</v>
      </c>
      <c r="U40" s="25">
        <f>SUM(U19:U39)/20</f>
        <v>1320.2</v>
      </c>
    </row>
    <row r="41" spans="11:21" ht="15">
      <c r="K41" s="6" t="s">
        <v>97</v>
      </c>
      <c r="L41" s="26" t="s">
        <v>67</v>
      </c>
      <c r="M41" s="28"/>
      <c r="N41" s="28"/>
      <c r="O41" s="29"/>
      <c r="Q41" s="6" t="s">
        <v>102</v>
      </c>
      <c r="R41" s="26" t="s">
        <v>67</v>
      </c>
      <c r="S41" s="28"/>
      <c r="T41" s="28"/>
      <c r="U41" s="29"/>
    </row>
    <row r="42" spans="11:21" ht="15">
      <c r="K42" s="40" t="s">
        <v>96</v>
      </c>
      <c r="L42" s="6" t="s">
        <v>6</v>
      </c>
      <c r="M42" s="6" t="s">
        <v>7</v>
      </c>
      <c r="N42" s="6" t="s">
        <v>8</v>
      </c>
      <c r="O42" s="6" t="s">
        <v>49</v>
      </c>
      <c r="Q42" s="40" t="s">
        <v>96</v>
      </c>
      <c r="R42" s="6" t="s">
        <v>6</v>
      </c>
      <c r="S42" s="6" t="s">
        <v>7</v>
      </c>
      <c r="T42" s="6" t="s">
        <v>8</v>
      </c>
      <c r="U42" s="6" t="s">
        <v>49</v>
      </c>
    </row>
    <row r="43" spans="11:21" ht="15">
      <c r="K43" s="25">
        <v>1</v>
      </c>
      <c r="L43" s="25">
        <v>16</v>
      </c>
      <c r="M43" s="25">
        <v>15</v>
      </c>
      <c r="N43" s="25">
        <v>78</v>
      </c>
      <c r="O43" s="25">
        <v>31</v>
      </c>
      <c r="Q43" s="25">
        <v>1</v>
      </c>
      <c r="R43" s="25">
        <v>94</v>
      </c>
      <c r="S43" s="25">
        <v>1079</v>
      </c>
      <c r="T43" s="25">
        <v>1437</v>
      </c>
      <c r="U43" s="25">
        <v>1140</v>
      </c>
    </row>
    <row r="44" spans="11:21" ht="15">
      <c r="K44" s="25">
        <f>K43+1</f>
        <v>2</v>
      </c>
      <c r="L44" s="25">
        <v>16</v>
      </c>
      <c r="M44" s="25">
        <v>16</v>
      </c>
      <c r="N44" s="25">
        <v>47</v>
      </c>
      <c r="O44" s="25">
        <v>32</v>
      </c>
      <c r="Q44" s="25">
        <f>Q43+1</f>
        <v>2</v>
      </c>
      <c r="R44" s="25">
        <v>109</v>
      </c>
      <c r="S44" s="25">
        <v>1078</v>
      </c>
      <c r="T44" s="25">
        <v>1469</v>
      </c>
      <c r="U44" s="25">
        <v>1172</v>
      </c>
    </row>
    <row r="45" spans="11:21" ht="15">
      <c r="K45" s="25">
        <f aca="true" t="shared" si="3" ref="K45:K62">K44+1</f>
        <v>3</v>
      </c>
      <c r="L45" s="25">
        <v>16</v>
      </c>
      <c r="M45" s="25">
        <v>16</v>
      </c>
      <c r="N45" s="25">
        <v>94</v>
      </c>
      <c r="O45" s="25">
        <v>32</v>
      </c>
      <c r="Q45" s="25">
        <f aca="true" t="shared" si="4" ref="Q45:Q62">Q44+1</f>
        <v>3</v>
      </c>
      <c r="R45" s="25">
        <v>141</v>
      </c>
      <c r="S45" s="25">
        <v>1078</v>
      </c>
      <c r="T45" s="25">
        <v>1265</v>
      </c>
      <c r="U45" s="25">
        <v>1172</v>
      </c>
    </row>
    <row r="46" spans="11:21" ht="15">
      <c r="K46" s="25">
        <f t="shared" si="3"/>
        <v>4</v>
      </c>
      <c r="L46" s="25">
        <v>15</v>
      </c>
      <c r="M46" s="25">
        <v>15</v>
      </c>
      <c r="N46" s="25">
        <v>94</v>
      </c>
      <c r="O46" s="25">
        <v>32</v>
      </c>
      <c r="Q46" s="25">
        <f t="shared" si="4"/>
        <v>4</v>
      </c>
      <c r="R46" s="25">
        <v>78</v>
      </c>
      <c r="S46" s="25">
        <v>1078</v>
      </c>
      <c r="T46" s="25">
        <v>1328</v>
      </c>
      <c r="U46" s="25">
        <v>1203</v>
      </c>
    </row>
    <row r="47" spans="11:21" ht="15">
      <c r="K47" s="25">
        <f t="shared" si="3"/>
        <v>5</v>
      </c>
      <c r="L47" s="25">
        <v>16</v>
      </c>
      <c r="M47" s="25">
        <v>15</v>
      </c>
      <c r="N47" s="25">
        <v>94</v>
      </c>
      <c r="O47" s="25">
        <v>31</v>
      </c>
      <c r="Q47" s="25">
        <f t="shared" si="4"/>
        <v>5</v>
      </c>
      <c r="R47" s="25">
        <v>78</v>
      </c>
      <c r="S47" s="25">
        <v>1078</v>
      </c>
      <c r="T47" s="25">
        <v>1390</v>
      </c>
      <c r="U47" s="25">
        <v>1219</v>
      </c>
    </row>
    <row r="48" spans="11:21" ht="15">
      <c r="K48" s="25">
        <f t="shared" si="3"/>
        <v>6</v>
      </c>
      <c r="L48" s="27">
        <v>16</v>
      </c>
      <c r="M48" s="25">
        <v>16</v>
      </c>
      <c r="N48" s="25">
        <v>63</v>
      </c>
      <c r="O48" s="25">
        <v>16</v>
      </c>
      <c r="Q48" s="25">
        <f t="shared" si="4"/>
        <v>6</v>
      </c>
      <c r="R48" s="25">
        <v>125</v>
      </c>
      <c r="S48" s="25">
        <v>1078</v>
      </c>
      <c r="T48" s="25">
        <v>1437</v>
      </c>
      <c r="U48" s="25">
        <v>1234</v>
      </c>
    </row>
    <row r="49" spans="11:21" ht="15">
      <c r="K49" s="25">
        <f t="shared" si="3"/>
        <v>7</v>
      </c>
      <c r="L49" s="27">
        <v>16</v>
      </c>
      <c r="M49" s="25">
        <v>15</v>
      </c>
      <c r="N49" s="25">
        <v>63</v>
      </c>
      <c r="O49" s="25">
        <v>31</v>
      </c>
      <c r="Q49" s="25">
        <f t="shared" si="4"/>
        <v>7</v>
      </c>
      <c r="R49" s="25">
        <v>141</v>
      </c>
      <c r="S49" s="25">
        <v>1062</v>
      </c>
      <c r="T49" s="25">
        <v>1313</v>
      </c>
      <c r="U49" s="25">
        <v>1219</v>
      </c>
    </row>
    <row r="50" spans="11:21" ht="15">
      <c r="K50" s="25">
        <f t="shared" si="3"/>
        <v>8</v>
      </c>
      <c r="L50" s="27">
        <v>16</v>
      </c>
      <c r="M50" s="25">
        <v>15</v>
      </c>
      <c r="N50" s="25">
        <v>47</v>
      </c>
      <c r="O50" s="25">
        <v>31</v>
      </c>
      <c r="Q50" s="25">
        <f t="shared" si="4"/>
        <v>8</v>
      </c>
      <c r="R50" s="25">
        <v>125</v>
      </c>
      <c r="S50" s="25">
        <v>1094</v>
      </c>
      <c r="T50" s="25">
        <v>1438</v>
      </c>
      <c r="U50" s="25">
        <v>1281</v>
      </c>
    </row>
    <row r="51" spans="11:21" ht="15">
      <c r="K51" s="25">
        <f t="shared" si="3"/>
        <v>9</v>
      </c>
      <c r="L51" s="27">
        <v>15</v>
      </c>
      <c r="M51" s="25">
        <v>15</v>
      </c>
      <c r="N51" s="25">
        <v>63</v>
      </c>
      <c r="O51" s="25">
        <v>31</v>
      </c>
      <c r="Q51" s="25">
        <f t="shared" si="4"/>
        <v>9</v>
      </c>
      <c r="R51" s="25">
        <v>62</v>
      </c>
      <c r="S51" s="25">
        <v>1078</v>
      </c>
      <c r="T51" s="25">
        <v>1297</v>
      </c>
      <c r="U51" s="25">
        <v>1250</v>
      </c>
    </row>
    <row r="52" spans="11:21" ht="15">
      <c r="K52" s="25">
        <f t="shared" si="3"/>
        <v>10</v>
      </c>
      <c r="L52" s="27">
        <v>16</v>
      </c>
      <c r="M52" s="25">
        <v>16</v>
      </c>
      <c r="N52" s="25">
        <v>63</v>
      </c>
      <c r="O52" s="25">
        <v>31</v>
      </c>
      <c r="Q52" s="25">
        <f t="shared" si="4"/>
        <v>10</v>
      </c>
      <c r="R52" s="25">
        <v>156</v>
      </c>
      <c r="S52" s="25">
        <v>1093</v>
      </c>
      <c r="T52" s="25">
        <v>1328</v>
      </c>
      <c r="U52" s="25">
        <v>1250</v>
      </c>
    </row>
    <row r="53" spans="11:21" ht="15">
      <c r="K53" s="25">
        <f t="shared" si="3"/>
        <v>11</v>
      </c>
      <c r="L53" s="27">
        <v>16</v>
      </c>
      <c r="M53" s="25">
        <v>16</v>
      </c>
      <c r="N53" s="25">
        <v>47</v>
      </c>
      <c r="O53" s="25">
        <v>31</v>
      </c>
      <c r="Q53" s="25">
        <f t="shared" si="4"/>
        <v>11</v>
      </c>
      <c r="R53" s="25">
        <v>78</v>
      </c>
      <c r="S53" s="25">
        <v>1078</v>
      </c>
      <c r="T53" s="25">
        <v>1265</v>
      </c>
      <c r="U53" s="25">
        <v>1235</v>
      </c>
    </row>
    <row r="54" spans="11:21" ht="15">
      <c r="K54" s="25">
        <f t="shared" si="3"/>
        <v>12</v>
      </c>
      <c r="L54" s="27">
        <v>15</v>
      </c>
      <c r="M54" s="25">
        <v>15</v>
      </c>
      <c r="N54" s="25">
        <v>94</v>
      </c>
      <c r="O54" s="25">
        <v>31</v>
      </c>
      <c r="Q54" s="25">
        <f t="shared" si="4"/>
        <v>12</v>
      </c>
      <c r="R54" s="25">
        <v>78</v>
      </c>
      <c r="S54" s="25">
        <v>1063</v>
      </c>
      <c r="T54" s="25">
        <v>1313</v>
      </c>
      <c r="U54" s="25">
        <v>1281</v>
      </c>
    </row>
    <row r="55" spans="11:21" ht="15">
      <c r="K55" s="25">
        <f t="shared" si="3"/>
        <v>13</v>
      </c>
      <c r="L55" s="27">
        <v>16</v>
      </c>
      <c r="M55" s="25">
        <v>16</v>
      </c>
      <c r="N55" s="25">
        <v>47</v>
      </c>
      <c r="O55" s="25">
        <v>31</v>
      </c>
      <c r="Q55" s="25">
        <f t="shared" si="4"/>
        <v>13</v>
      </c>
      <c r="R55" s="25">
        <v>141</v>
      </c>
      <c r="S55" s="25">
        <v>1078</v>
      </c>
      <c r="T55" s="25">
        <v>1250</v>
      </c>
      <c r="U55" s="25">
        <v>1218</v>
      </c>
    </row>
    <row r="56" spans="11:21" ht="15">
      <c r="K56" s="25">
        <f t="shared" si="3"/>
        <v>14</v>
      </c>
      <c r="L56" s="27">
        <v>15</v>
      </c>
      <c r="M56" s="25">
        <v>15</v>
      </c>
      <c r="N56" s="25">
        <v>63</v>
      </c>
      <c r="O56" s="25">
        <v>31</v>
      </c>
      <c r="Q56" s="25">
        <f t="shared" si="4"/>
        <v>14</v>
      </c>
      <c r="R56" s="25">
        <v>63</v>
      </c>
      <c r="S56" s="25">
        <v>1078</v>
      </c>
      <c r="T56" s="25">
        <v>1219</v>
      </c>
      <c r="U56" s="25">
        <v>1234</v>
      </c>
    </row>
    <row r="57" spans="11:21" ht="15">
      <c r="K57" s="25">
        <f t="shared" si="3"/>
        <v>15</v>
      </c>
      <c r="L57" s="27">
        <v>15</v>
      </c>
      <c r="M57" s="25">
        <v>16</v>
      </c>
      <c r="N57" s="25">
        <v>94</v>
      </c>
      <c r="O57" s="25">
        <v>31</v>
      </c>
      <c r="Q57" s="25">
        <f t="shared" si="4"/>
        <v>15</v>
      </c>
      <c r="R57" s="25">
        <v>109</v>
      </c>
      <c r="S57" s="25">
        <v>1078</v>
      </c>
      <c r="T57" s="25">
        <v>1875</v>
      </c>
      <c r="U57" s="25">
        <v>1250</v>
      </c>
    </row>
    <row r="58" spans="11:21" ht="15">
      <c r="K58" s="25">
        <f t="shared" si="3"/>
        <v>16</v>
      </c>
      <c r="L58" s="27">
        <v>16</v>
      </c>
      <c r="M58" s="25">
        <v>16</v>
      </c>
      <c r="N58" s="25">
        <v>47</v>
      </c>
      <c r="O58" s="25">
        <v>31</v>
      </c>
      <c r="Q58" s="25">
        <f t="shared" si="4"/>
        <v>16</v>
      </c>
      <c r="R58" s="25">
        <v>94</v>
      </c>
      <c r="S58" s="25">
        <v>1078</v>
      </c>
      <c r="T58" s="25">
        <v>1250</v>
      </c>
      <c r="U58" s="25">
        <v>1234</v>
      </c>
    </row>
    <row r="59" spans="11:21" ht="15">
      <c r="K59" s="25">
        <f t="shared" si="3"/>
        <v>17</v>
      </c>
      <c r="L59" s="27">
        <v>15</v>
      </c>
      <c r="M59" s="25">
        <v>16</v>
      </c>
      <c r="N59" s="25">
        <v>47</v>
      </c>
      <c r="O59" s="25">
        <v>31</v>
      </c>
      <c r="Q59" s="25">
        <f t="shared" si="4"/>
        <v>17</v>
      </c>
      <c r="R59" s="25">
        <v>78</v>
      </c>
      <c r="S59" s="25">
        <v>1062</v>
      </c>
      <c r="T59" s="25">
        <v>1266</v>
      </c>
      <c r="U59" s="25">
        <v>1266</v>
      </c>
    </row>
    <row r="60" spans="11:21" ht="15">
      <c r="K60" s="25">
        <f t="shared" si="3"/>
        <v>18</v>
      </c>
      <c r="L60" s="27">
        <v>16</v>
      </c>
      <c r="M60" s="25">
        <v>16</v>
      </c>
      <c r="N60" s="25">
        <v>63</v>
      </c>
      <c r="O60" s="25">
        <v>31</v>
      </c>
      <c r="Q60" s="25">
        <f t="shared" si="4"/>
        <v>18</v>
      </c>
      <c r="R60" s="25">
        <v>63</v>
      </c>
      <c r="S60" s="25">
        <v>1093</v>
      </c>
      <c r="T60" s="25">
        <v>1266</v>
      </c>
      <c r="U60" s="25">
        <v>1218</v>
      </c>
    </row>
    <row r="61" spans="11:21" ht="15">
      <c r="K61" s="25">
        <f t="shared" si="3"/>
        <v>19</v>
      </c>
      <c r="L61" s="27">
        <v>16</v>
      </c>
      <c r="M61" s="25">
        <v>15</v>
      </c>
      <c r="N61" s="25">
        <v>63</v>
      </c>
      <c r="O61" s="25">
        <v>31</v>
      </c>
      <c r="Q61" s="25">
        <f t="shared" si="4"/>
        <v>19</v>
      </c>
      <c r="R61" s="25">
        <v>109</v>
      </c>
      <c r="S61" s="25">
        <v>1094</v>
      </c>
      <c r="T61" s="25">
        <v>1281</v>
      </c>
      <c r="U61" s="25">
        <v>1204</v>
      </c>
    </row>
    <row r="62" spans="11:21" ht="15">
      <c r="K62" s="25">
        <f t="shared" si="3"/>
        <v>20</v>
      </c>
      <c r="L62" s="27">
        <v>15</v>
      </c>
      <c r="M62" s="25">
        <v>16</v>
      </c>
      <c r="N62" s="25">
        <v>79</v>
      </c>
      <c r="O62" s="25">
        <v>31</v>
      </c>
      <c r="Q62" s="25">
        <f t="shared" si="4"/>
        <v>20</v>
      </c>
      <c r="R62" s="25">
        <v>78</v>
      </c>
      <c r="S62" s="25">
        <v>1062</v>
      </c>
      <c r="T62" s="25">
        <v>1313</v>
      </c>
      <c r="U62" s="25">
        <v>2182</v>
      </c>
    </row>
    <row r="63" spans="11:21" ht="60" customHeight="1">
      <c r="K63" s="40" t="s">
        <v>68</v>
      </c>
      <c r="L63" s="25">
        <f>SUM(L42:L62)/20</f>
        <v>15.65</v>
      </c>
      <c r="M63" s="25">
        <f>SUM(M42:M62)/20</f>
        <v>15.55</v>
      </c>
      <c r="N63" s="25">
        <f>SUM(N42:N62)/20</f>
        <v>67.5</v>
      </c>
      <c r="O63" s="25">
        <f>SUM(O42:O62)/20</f>
        <v>30.4</v>
      </c>
      <c r="Q63" s="40" t="s">
        <v>68</v>
      </c>
      <c r="R63" s="25">
        <f>SUM(R42:R62)/20</f>
        <v>100</v>
      </c>
      <c r="S63" s="25">
        <f>SUM(S42:S62)/20</f>
        <v>1078</v>
      </c>
      <c r="T63" s="25">
        <f>SUM(T42:T62)/20</f>
        <v>1350</v>
      </c>
      <c r="U63" s="25">
        <f>SUM(U42:U62)/20</f>
        <v>1273.1</v>
      </c>
    </row>
    <row r="64" spans="11:21" ht="15">
      <c r="K64" s="6" t="s">
        <v>98</v>
      </c>
      <c r="L64" s="26" t="s">
        <v>67</v>
      </c>
      <c r="M64" s="28"/>
      <c r="N64" s="28"/>
      <c r="O64" s="29"/>
      <c r="Q64" s="6" t="s">
        <v>101</v>
      </c>
      <c r="R64" s="26" t="s">
        <v>67</v>
      </c>
      <c r="S64" s="28"/>
      <c r="T64" s="28"/>
      <c r="U64" s="29"/>
    </row>
    <row r="65" spans="11:21" ht="15">
      <c r="K65" s="40" t="s">
        <v>96</v>
      </c>
      <c r="L65" s="6" t="s">
        <v>6</v>
      </c>
      <c r="M65" s="6" t="s">
        <v>7</v>
      </c>
      <c r="N65" s="6" t="s">
        <v>8</v>
      </c>
      <c r="O65" s="6" t="s">
        <v>49</v>
      </c>
      <c r="Q65" s="40" t="s">
        <v>96</v>
      </c>
      <c r="R65" s="6" t="s">
        <v>6</v>
      </c>
      <c r="S65" s="6" t="s">
        <v>7</v>
      </c>
      <c r="T65" s="6" t="s">
        <v>8</v>
      </c>
      <c r="U65" s="6" t="s">
        <v>49</v>
      </c>
    </row>
    <row r="66" spans="11:21" ht="15">
      <c r="K66" s="25">
        <v>1</v>
      </c>
      <c r="L66" s="25">
        <v>16</v>
      </c>
      <c r="M66" s="25">
        <v>16</v>
      </c>
      <c r="N66" s="25">
        <v>63</v>
      </c>
      <c r="O66" s="25">
        <v>32</v>
      </c>
      <c r="Q66" s="25">
        <v>1</v>
      </c>
      <c r="R66" s="25">
        <v>63</v>
      </c>
      <c r="S66" s="25">
        <v>953</v>
      </c>
      <c r="T66" s="25">
        <v>968</v>
      </c>
      <c r="U66" s="25">
        <v>547</v>
      </c>
    </row>
    <row r="67" spans="11:21" ht="15">
      <c r="K67" s="25">
        <f>K66+1</f>
        <v>2</v>
      </c>
      <c r="L67" s="25">
        <v>16</v>
      </c>
      <c r="M67" s="25">
        <v>15</v>
      </c>
      <c r="N67" s="25">
        <v>78</v>
      </c>
      <c r="O67" s="25">
        <v>32</v>
      </c>
      <c r="Q67" s="25">
        <f>Q66+1</f>
        <v>2</v>
      </c>
      <c r="R67" s="25">
        <v>62</v>
      </c>
      <c r="S67" s="25">
        <v>953</v>
      </c>
      <c r="T67" s="25">
        <v>890</v>
      </c>
      <c r="U67" s="25">
        <v>578</v>
      </c>
    </row>
    <row r="68" spans="11:21" ht="15">
      <c r="K68" s="25">
        <f aca="true" t="shared" si="5" ref="K68:K85">K67+1</f>
        <v>3</v>
      </c>
      <c r="L68" s="25">
        <v>15</v>
      </c>
      <c r="M68" s="25">
        <v>16</v>
      </c>
      <c r="N68" s="25">
        <v>63</v>
      </c>
      <c r="O68" s="25">
        <v>32</v>
      </c>
      <c r="Q68" s="25">
        <f aca="true" t="shared" si="6" ref="Q68:Q85">Q67+1</f>
        <v>3</v>
      </c>
      <c r="R68" s="25">
        <v>141</v>
      </c>
      <c r="S68" s="25">
        <v>953</v>
      </c>
      <c r="T68" s="25">
        <v>891</v>
      </c>
      <c r="U68" s="25">
        <v>547</v>
      </c>
    </row>
    <row r="69" spans="11:21" ht="15">
      <c r="K69" s="25">
        <f t="shared" si="5"/>
        <v>4</v>
      </c>
      <c r="L69" s="25">
        <v>15</v>
      </c>
      <c r="M69" s="25">
        <v>16</v>
      </c>
      <c r="N69" s="25">
        <v>62</v>
      </c>
      <c r="O69" s="25">
        <v>31</v>
      </c>
      <c r="Q69" s="25">
        <f t="shared" si="6"/>
        <v>4</v>
      </c>
      <c r="R69" s="25">
        <v>140</v>
      </c>
      <c r="S69" s="25">
        <v>938</v>
      </c>
      <c r="T69" s="25">
        <v>1031</v>
      </c>
      <c r="U69" s="25">
        <v>609</v>
      </c>
    </row>
    <row r="70" spans="11:21" ht="15">
      <c r="K70" s="25">
        <f t="shared" si="5"/>
        <v>5</v>
      </c>
      <c r="L70" s="25">
        <v>16</v>
      </c>
      <c r="M70" s="25">
        <v>15</v>
      </c>
      <c r="N70" s="25">
        <v>63</v>
      </c>
      <c r="O70" s="25">
        <v>32</v>
      </c>
      <c r="Q70" s="25">
        <f t="shared" si="6"/>
        <v>5</v>
      </c>
      <c r="R70" s="25">
        <v>78</v>
      </c>
      <c r="S70" s="25">
        <v>953</v>
      </c>
      <c r="T70" s="25">
        <v>875</v>
      </c>
      <c r="U70" s="25">
        <v>656</v>
      </c>
    </row>
    <row r="71" spans="11:21" ht="15">
      <c r="K71" s="25">
        <f t="shared" si="5"/>
        <v>6</v>
      </c>
      <c r="L71" s="27">
        <v>15</v>
      </c>
      <c r="M71" s="25">
        <v>47</v>
      </c>
      <c r="N71" s="25">
        <v>78</v>
      </c>
      <c r="O71" s="25">
        <v>31</v>
      </c>
      <c r="Q71" s="25">
        <f t="shared" si="6"/>
        <v>6</v>
      </c>
      <c r="R71" s="25">
        <v>78</v>
      </c>
      <c r="S71" s="25">
        <v>953</v>
      </c>
      <c r="T71" s="25">
        <v>875</v>
      </c>
      <c r="U71" s="25">
        <v>641</v>
      </c>
    </row>
    <row r="72" spans="11:21" ht="15">
      <c r="K72" s="25">
        <f t="shared" si="5"/>
        <v>7</v>
      </c>
      <c r="L72" s="27">
        <v>15</v>
      </c>
      <c r="M72" s="25">
        <v>15</v>
      </c>
      <c r="N72" s="25">
        <v>47</v>
      </c>
      <c r="O72" s="25">
        <v>31</v>
      </c>
      <c r="Q72" s="25">
        <f t="shared" si="6"/>
        <v>7</v>
      </c>
      <c r="R72" s="25">
        <v>141</v>
      </c>
      <c r="S72" s="25">
        <v>953</v>
      </c>
      <c r="T72" s="25">
        <v>875</v>
      </c>
      <c r="U72" s="25">
        <v>579</v>
      </c>
    </row>
    <row r="73" spans="11:21" ht="15">
      <c r="K73" s="25">
        <f t="shared" si="5"/>
        <v>8</v>
      </c>
      <c r="L73" s="27">
        <v>16</v>
      </c>
      <c r="M73" s="25">
        <v>15</v>
      </c>
      <c r="N73" s="25">
        <v>62</v>
      </c>
      <c r="O73" s="25">
        <v>32</v>
      </c>
      <c r="Q73" s="25">
        <f t="shared" si="6"/>
        <v>8</v>
      </c>
      <c r="R73" s="25">
        <v>125</v>
      </c>
      <c r="S73" s="25">
        <v>938</v>
      </c>
      <c r="T73" s="25">
        <v>875</v>
      </c>
      <c r="U73" s="25">
        <v>703</v>
      </c>
    </row>
    <row r="74" spans="11:21" ht="15">
      <c r="K74" s="25">
        <f t="shared" si="5"/>
        <v>9</v>
      </c>
      <c r="L74" s="27">
        <v>16</v>
      </c>
      <c r="M74" s="25">
        <v>15</v>
      </c>
      <c r="N74" s="25">
        <v>62</v>
      </c>
      <c r="O74" s="25">
        <v>31</v>
      </c>
      <c r="Q74" s="25">
        <f t="shared" si="6"/>
        <v>9</v>
      </c>
      <c r="R74" s="25">
        <v>125</v>
      </c>
      <c r="S74" s="25">
        <v>968</v>
      </c>
      <c r="T74" s="25">
        <v>875</v>
      </c>
      <c r="U74" s="25">
        <v>703</v>
      </c>
    </row>
    <row r="75" spans="11:21" ht="15">
      <c r="K75" s="25">
        <f t="shared" si="5"/>
        <v>10</v>
      </c>
      <c r="L75" s="27">
        <v>15</v>
      </c>
      <c r="M75" s="25">
        <v>15</v>
      </c>
      <c r="N75" s="25">
        <v>47</v>
      </c>
      <c r="O75" s="25">
        <v>32</v>
      </c>
      <c r="Q75" s="25">
        <f t="shared" si="6"/>
        <v>10</v>
      </c>
      <c r="R75" s="25">
        <v>78</v>
      </c>
      <c r="S75" s="25">
        <v>875</v>
      </c>
      <c r="T75" s="25">
        <v>953</v>
      </c>
      <c r="U75" s="25">
        <v>719</v>
      </c>
    </row>
    <row r="76" spans="11:21" ht="15">
      <c r="K76" s="25">
        <f t="shared" si="5"/>
        <v>11</v>
      </c>
      <c r="L76" s="27">
        <v>16</v>
      </c>
      <c r="M76" s="25">
        <v>16</v>
      </c>
      <c r="N76" s="25">
        <v>63</v>
      </c>
      <c r="O76" s="25">
        <v>32</v>
      </c>
      <c r="Q76" s="25">
        <f t="shared" si="6"/>
        <v>11</v>
      </c>
      <c r="R76" s="25">
        <v>141</v>
      </c>
      <c r="S76" s="25">
        <v>953</v>
      </c>
      <c r="T76" s="25">
        <v>891</v>
      </c>
      <c r="U76" s="25">
        <v>703</v>
      </c>
    </row>
    <row r="77" spans="11:21" ht="15">
      <c r="K77" s="25">
        <f t="shared" si="5"/>
        <v>12</v>
      </c>
      <c r="L77" s="27">
        <v>16</v>
      </c>
      <c r="M77" s="25">
        <v>15</v>
      </c>
      <c r="N77" s="25">
        <v>47</v>
      </c>
      <c r="O77" s="25">
        <v>31</v>
      </c>
      <c r="Q77" s="25">
        <f t="shared" si="6"/>
        <v>12</v>
      </c>
      <c r="R77" s="25">
        <v>141</v>
      </c>
      <c r="S77" s="25">
        <v>953</v>
      </c>
      <c r="T77" s="25">
        <v>875</v>
      </c>
      <c r="U77" s="25">
        <v>547</v>
      </c>
    </row>
    <row r="78" spans="11:21" ht="15">
      <c r="K78" s="25">
        <f t="shared" si="5"/>
        <v>13</v>
      </c>
      <c r="L78" s="27">
        <v>15</v>
      </c>
      <c r="M78" s="25">
        <v>16</v>
      </c>
      <c r="N78" s="25">
        <v>62</v>
      </c>
      <c r="O78" s="25">
        <v>31</v>
      </c>
      <c r="Q78" s="25">
        <f t="shared" si="6"/>
        <v>13</v>
      </c>
      <c r="R78" s="25">
        <v>109</v>
      </c>
      <c r="S78" s="25">
        <v>953</v>
      </c>
      <c r="T78" s="25">
        <v>906</v>
      </c>
      <c r="U78" s="25">
        <v>704</v>
      </c>
    </row>
    <row r="79" spans="11:21" ht="15">
      <c r="K79" s="25">
        <f t="shared" si="5"/>
        <v>14</v>
      </c>
      <c r="L79" s="27">
        <v>16</v>
      </c>
      <c r="M79" s="25">
        <v>16</v>
      </c>
      <c r="N79" s="25">
        <v>78</v>
      </c>
      <c r="O79" s="25">
        <v>31</v>
      </c>
      <c r="Q79" s="25">
        <f t="shared" si="6"/>
        <v>14</v>
      </c>
      <c r="R79" s="25">
        <v>63</v>
      </c>
      <c r="S79" s="25">
        <v>969</v>
      </c>
      <c r="T79" s="25">
        <v>1078</v>
      </c>
      <c r="U79" s="25">
        <v>594</v>
      </c>
    </row>
    <row r="80" spans="11:21" ht="15">
      <c r="K80" s="25">
        <f t="shared" si="5"/>
        <v>15</v>
      </c>
      <c r="L80" s="27">
        <v>16</v>
      </c>
      <c r="M80" s="25">
        <v>15</v>
      </c>
      <c r="N80" s="25">
        <v>46</v>
      </c>
      <c r="O80" s="25">
        <v>31</v>
      </c>
      <c r="Q80" s="25">
        <f t="shared" si="6"/>
        <v>15</v>
      </c>
      <c r="R80" s="25">
        <v>62</v>
      </c>
      <c r="S80" s="25">
        <v>937</v>
      </c>
      <c r="T80" s="25">
        <v>906</v>
      </c>
      <c r="U80" s="25">
        <v>547</v>
      </c>
    </row>
    <row r="81" spans="11:21" ht="15">
      <c r="K81" s="25">
        <f t="shared" si="5"/>
        <v>16</v>
      </c>
      <c r="L81" s="27">
        <v>15</v>
      </c>
      <c r="M81" s="25">
        <v>16</v>
      </c>
      <c r="N81" s="25">
        <v>94</v>
      </c>
      <c r="O81" s="25">
        <v>31</v>
      </c>
      <c r="Q81" s="25">
        <f t="shared" si="6"/>
        <v>16</v>
      </c>
      <c r="R81" s="25">
        <v>140</v>
      </c>
      <c r="S81" s="25">
        <v>953</v>
      </c>
      <c r="T81" s="25">
        <v>875</v>
      </c>
      <c r="U81" s="25">
        <v>640</v>
      </c>
    </row>
    <row r="82" spans="11:21" ht="15">
      <c r="K82" s="25">
        <f t="shared" si="5"/>
        <v>17</v>
      </c>
      <c r="L82" s="27">
        <v>16</v>
      </c>
      <c r="M82" s="25">
        <v>16</v>
      </c>
      <c r="N82" s="25">
        <v>47</v>
      </c>
      <c r="O82" s="25">
        <v>31</v>
      </c>
      <c r="Q82" s="25">
        <f t="shared" si="6"/>
        <v>17</v>
      </c>
      <c r="R82" s="25">
        <v>109</v>
      </c>
      <c r="S82" s="25">
        <v>953</v>
      </c>
      <c r="T82" s="25">
        <v>937</v>
      </c>
      <c r="U82" s="25">
        <v>625</v>
      </c>
    </row>
    <row r="83" spans="11:21" ht="15">
      <c r="K83" s="25">
        <f t="shared" si="5"/>
        <v>18</v>
      </c>
      <c r="L83" s="27">
        <v>15</v>
      </c>
      <c r="M83" s="25">
        <v>16</v>
      </c>
      <c r="N83" s="25">
        <v>47</v>
      </c>
      <c r="O83" s="25">
        <v>47</v>
      </c>
      <c r="Q83" s="25">
        <f t="shared" si="6"/>
        <v>18</v>
      </c>
      <c r="R83" s="25">
        <v>78</v>
      </c>
      <c r="S83" s="25">
        <v>953</v>
      </c>
      <c r="T83" s="25">
        <v>875</v>
      </c>
      <c r="U83" s="25">
        <v>609</v>
      </c>
    </row>
    <row r="84" spans="11:21" ht="15">
      <c r="K84" s="25">
        <f t="shared" si="5"/>
        <v>19</v>
      </c>
      <c r="L84" s="27">
        <v>16</v>
      </c>
      <c r="M84" s="25">
        <v>16</v>
      </c>
      <c r="N84" s="25">
        <v>47</v>
      </c>
      <c r="O84" s="25">
        <v>31</v>
      </c>
      <c r="Q84" s="25">
        <f t="shared" si="6"/>
        <v>19</v>
      </c>
      <c r="R84" s="25">
        <v>62</v>
      </c>
      <c r="S84" s="25">
        <v>875</v>
      </c>
      <c r="T84" s="25">
        <v>891</v>
      </c>
      <c r="U84" s="25">
        <v>562</v>
      </c>
    </row>
    <row r="85" spans="11:21" ht="15">
      <c r="K85" s="25">
        <f t="shared" si="5"/>
        <v>20</v>
      </c>
      <c r="L85" s="27">
        <v>15</v>
      </c>
      <c r="M85" s="25">
        <v>16</v>
      </c>
      <c r="N85" s="25">
        <v>62</v>
      </c>
      <c r="O85" s="25">
        <v>32</v>
      </c>
      <c r="Q85" s="25">
        <f t="shared" si="6"/>
        <v>20</v>
      </c>
      <c r="R85" s="25">
        <v>156</v>
      </c>
      <c r="S85" s="25">
        <v>969</v>
      </c>
      <c r="T85" s="25">
        <v>938</v>
      </c>
      <c r="U85" s="25">
        <v>562</v>
      </c>
    </row>
    <row r="86" spans="11:21" ht="59.25" customHeight="1">
      <c r="K86" s="40" t="s">
        <v>68</v>
      </c>
      <c r="L86" s="25">
        <f>SUM(L65:L85)/20</f>
        <v>15.55</v>
      </c>
      <c r="M86" s="25">
        <f>SUM(M65:M85)/20</f>
        <v>17.15</v>
      </c>
      <c r="N86" s="25">
        <f>SUM(N65:N85)/20</f>
        <v>60.9</v>
      </c>
      <c r="O86" s="25">
        <f>SUM(O65:O85)/20</f>
        <v>32.2</v>
      </c>
      <c r="Q86" s="40" t="s">
        <v>68</v>
      </c>
      <c r="R86" s="25">
        <f>SUM(R65:R85)/20</f>
        <v>104.6</v>
      </c>
      <c r="S86" s="25">
        <f>SUM(S65:S85)/20</f>
        <v>945.25</v>
      </c>
      <c r="T86" s="25">
        <f>SUM(T65:T85)/20</f>
        <v>914</v>
      </c>
      <c r="U86" s="25">
        <f>SUM(U65:U85)/20</f>
        <v>618.75</v>
      </c>
    </row>
    <row r="87" spans="11:21" ht="15">
      <c r="K87" s="6" t="s">
        <v>99</v>
      </c>
      <c r="L87" s="26" t="s">
        <v>67</v>
      </c>
      <c r="M87" s="28"/>
      <c r="N87" s="28"/>
      <c r="O87" s="29"/>
      <c r="Q87" s="6" t="s">
        <v>100</v>
      </c>
      <c r="R87" s="26" t="s">
        <v>67</v>
      </c>
      <c r="S87" s="28"/>
      <c r="T87" s="28"/>
      <c r="U87" s="29"/>
    </row>
    <row r="88" spans="11:21" ht="15">
      <c r="K88" s="40" t="s">
        <v>96</v>
      </c>
      <c r="L88" s="6" t="s">
        <v>6</v>
      </c>
      <c r="M88" s="6" t="s">
        <v>7</v>
      </c>
      <c r="N88" s="6" t="s">
        <v>8</v>
      </c>
      <c r="O88" s="6" t="s">
        <v>49</v>
      </c>
      <c r="Q88" s="40" t="s">
        <v>96</v>
      </c>
      <c r="R88" s="6" t="s">
        <v>6</v>
      </c>
      <c r="S88" s="6" t="s">
        <v>7</v>
      </c>
      <c r="T88" s="6" t="s">
        <v>8</v>
      </c>
      <c r="U88" s="6" t="s">
        <v>49</v>
      </c>
    </row>
    <row r="89" spans="11:21" ht="15">
      <c r="K89" s="25">
        <v>1</v>
      </c>
      <c r="L89" s="25">
        <v>15</v>
      </c>
      <c r="M89" s="25">
        <v>15</v>
      </c>
      <c r="N89" s="25">
        <v>62</v>
      </c>
      <c r="O89" s="25">
        <v>16</v>
      </c>
      <c r="Q89" s="25">
        <v>1</v>
      </c>
      <c r="R89" s="25">
        <v>656</v>
      </c>
      <c r="S89" s="27">
        <v>79281</v>
      </c>
      <c r="T89" s="25">
        <v>322437</v>
      </c>
      <c r="U89" s="25">
        <v>93157</v>
      </c>
    </row>
    <row r="90" spans="11:21" ht="15">
      <c r="K90" s="25">
        <f>K89+1</f>
        <v>2</v>
      </c>
      <c r="L90" s="25">
        <v>15</v>
      </c>
      <c r="M90" s="25">
        <v>15</v>
      </c>
      <c r="N90" s="25">
        <v>47</v>
      </c>
      <c r="O90" s="25">
        <v>16</v>
      </c>
      <c r="Q90" s="25">
        <f>Q89+1</f>
        <v>2</v>
      </c>
      <c r="R90" s="25">
        <v>594</v>
      </c>
      <c r="S90" s="27">
        <v>79375</v>
      </c>
      <c r="T90" s="25">
        <v>284859</v>
      </c>
      <c r="U90" s="25">
        <v>97875</v>
      </c>
    </row>
    <row r="91" spans="11:21" ht="15">
      <c r="K91" s="25">
        <f aca="true" t="shared" si="7" ref="K91:K108">K90+1</f>
        <v>3</v>
      </c>
      <c r="L91" s="25">
        <v>15</v>
      </c>
      <c r="M91" s="25">
        <v>16</v>
      </c>
      <c r="N91" s="25">
        <v>63</v>
      </c>
      <c r="O91" s="25">
        <v>32</v>
      </c>
      <c r="Q91" s="25">
        <f aca="true" t="shared" si="8" ref="Q91:Q108">Q90+1</f>
        <v>3</v>
      </c>
      <c r="R91" s="25">
        <v>640</v>
      </c>
      <c r="S91" s="27">
        <v>82156</v>
      </c>
      <c r="T91" s="25">
        <v>285844</v>
      </c>
      <c r="U91" s="25">
        <v>97594</v>
      </c>
    </row>
    <row r="92" spans="11:23" ht="15">
      <c r="K92" s="25">
        <f t="shared" si="7"/>
        <v>4</v>
      </c>
      <c r="L92" s="25">
        <v>16</v>
      </c>
      <c r="M92" s="25">
        <v>15</v>
      </c>
      <c r="N92" s="25">
        <v>63</v>
      </c>
      <c r="O92" s="25">
        <v>16</v>
      </c>
      <c r="Q92" s="25">
        <f t="shared" si="8"/>
        <v>4</v>
      </c>
      <c r="R92" s="25">
        <v>656</v>
      </c>
      <c r="S92" s="27">
        <v>86156</v>
      </c>
      <c r="T92" s="25">
        <v>283875</v>
      </c>
      <c r="U92" s="25">
        <v>100375</v>
      </c>
      <c r="W92" s="41"/>
    </row>
    <row r="93" spans="11:23" ht="15">
      <c r="K93" s="25">
        <f t="shared" si="7"/>
        <v>5</v>
      </c>
      <c r="L93" s="25">
        <v>15</v>
      </c>
      <c r="M93" s="25">
        <v>16</v>
      </c>
      <c r="N93" s="25">
        <v>94</v>
      </c>
      <c r="O93" s="25">
        <v>31</v>
      </c>
      <c r="Q93" s="25">
        <f t="shared" si="8"/>
        <v>5</v>
      </c>
      <c r="R93" s="25">
        <v>672</v>
      </c>
      <c r="S93" s="27">
        <v>79875</v>
      </c>
      <c r="T93" s="25">
        <v>285500</v>
      </c>
      <c r="U93" s="25">
        <v>96359</v>
      </c>
      <c r="W93" s="41"/>
    </row>
    <row r="94" spans="11:23" ht="15">
      <c r="K94" s="25">
        <f t="shared" si="7"/>
        <v>6</v>
      </c>
      <c r="L94" s="27">
        <v>16</v>
      </c>
      <c r="M94" s="25">
        <v>15</v>
      </c>
      <c r="N94" s="25">
        <v>125</v>
      </c>
      <c r="O94" s="25">
        <v>16</v>
      </c>
      <c r="Q94" s="25">
        <f t="shared" si="8"/>
        <v>6</v>
      </c>
      <c r="R94" s="25">
        <v>579</v>
      </c>
      <c r="S94" s="27">
        <v>140234</v>
      </c>
      <c r="T94" s="25">
        <v>284234</v>
      </c>
      <c r="U94" s="25">
        <v>93094</v>
      </c>
      <c r="W94" s="41"/>
    </row>
    <row r="95" spans="11:23" ht="15">
      <c r="K95" s="25">
        <f t="shared" si="7"/>
        <v>7</v>
      </c>
      <c r="L95" s="27">
        <v>16</v>
      </c>
      <c r="M95" s="25">
        <v>15</v>
      </c>
      <c r="N95" s="25">
        <v>47</v>
      </c>
      <c r="O95" s="25">
        <v>16</v>
      </c>
      <c r="Q95" s="25">
        <f t="shared" si="8"/>
        <v>7</v>
      </c>
      <c r="R95" s="25">
        <v>641</v>
      </c>
      <c r="S95" s="27">
        <v>91672</v>
      </c>
      <c r="T95" s="25">
        <v>285078</v>
      </c>
      <c r="U95" s="25">
        <v>94250</v>
      </c>
      <c r="W95" s="41"/>
    </row>
    <row r="96" spans="11:23" ht="15">
      <c r="K96" s="25">
        <f t="shared" si="7"/>
        <v>8</v>
      </c>
      <c r="L96" s="27">
        <v>15</v>
      </c>
      <c r="M96" s="25">
        <v>16</v>
      </c>
      <c r="N96" s="25">
        <v>62</v>
      </c>
      <c r="O96" s="25">
        <v>16</v>
      </c>
      <c r="Q96" s="25">
        <f t="shared" si="8"/>
        <v>8</v>
      </c>
      <c r="R96" s="25">
        <v>657</v>
      </c>
      <c r="S96" s="27">
        <v>85062</v>
      </c>
      <c r="T96" s="25">
        <v>283532</v>
      </c>
      <c r="U96" s="25">
        <v>97359</v>
      </c>
      <c r="W96" s="41"/>
    </row>
    <row r="97" spans="11:23" ht="15">
      <c r="K97" s="25">
        <f t="shared" si="7"/>
        <v>9</v>
      </c>
      <c r="L97" s="27">
        <v>15</v>
      </c>
      <c r="M97" s="25">
        <v>16</v>
      </c>
      <c r="N97" s="25">
        <v>78</v>
      </c>
      <c r="O97" s="25">
        <v>31</v>
      </c>
      <c r="Q97" s="25">
        <f t="shared" si="8"/>
        <v>9</v>
      </c>
      <c r="R97" s="25">
        <v>672</v>
      </c>
      <c r="S97" s="27">
        <v>82938</v>
      </c>
      <c r="T97" s="25">
        <v>387547</v>
      </c>
      <c r="U97" s="25">
        <v>94204</v>
      </c>
      <c r="W97" s="41"/>
    </row>
    <row r="98" spans="11:23" ht="15">
      <c r="K98" s="25">
        <f t="shared" si="7"/>
        <v>10</v>
      </c>
      <c r="L98" s="27">
        <v>15</v>
      </c>
      <c r="M98" s="25">
        <v>16</v>
      </c>
      <c r="N98" s="25">
        <v>47</v>
      </c>
      <c r="O98" s="25">
        <v>31</v>
      </c>
      <c r="Q98" s="25">
        <f t="shared" si="8"/>
        <v>10</v>
      </c>
      <c r="R98" s="25">
        <v>641</v>
      </c>
      <c r="S98" s="27">
        <v>82265</v>
      </c>
      <c r="T98" s="25">
        <v>432891</v>
      </c>
      <c r="U98" s="25">
        <v>100593</v>
      </c>
      <c r="W98" s="41"/>
    </row>
    <row r="99" spans="11:23" ht="15">
      <c r="K99" s="25">
        <f t="shared" si="7"/>
        <v>11</v>
      </c>
      <c r="L99" s="27">
        <v>16</v>
      </c>
      <c r="M99" s="25">
        <v>16</v>
      </c>
      <c r="N99" s="25">
        <v>47</v>
      </c>
      <c r="O99" s="25">
        <v>31</v>
      </c>
      <c r="Q99" s="25">
        <f t="shared" si="8"/>
        <v>11</v>
      </c>
      <c r="R99" s="25">
        <v>578</v>
      </c>
      <c r="S99" s="27">
        <v>81562</v>
      </c>
      <c r="T99" s="25">
        <v>483094</v>
      </c>
      <c r="U99" s="25">
        <v>92171</v>
      </c>
      <c r="W99" s="41"/>
    </row>
    <row r="100" spans="11:23" ht="15">
      <c r="K100" s="25">
        <f t="shared" si="7"/>
        <v>12</v>
      </c>
      <c r="L100" s="27">
        <v>16</v>
      </c>
      <c r="M100" s="25">
        <v>15</v>
      </c>
      <c r="N100" s="25">
        <v>62</v>
      </c>
      <c r="O100" s="25">
        <v>31</v>
      </c>
      <c r="Q100" s="25">
        <f t="shared" si="8"/>
        <v>12</v>
      </c>
      <c r="R100" s="25">
        <v>594</v>
      </c>
      <c r="S100" s="27">
        <v>75703</v>
      </c>
      <c r="T100" s="25">
        <v>410234</v>
      </c>
      <c r="U100" s="25">
        <v>105843</v>
      </c>
      <c r="W100" s="41"/>
    </row>
    <row r="101" spans="11:23" ht="15">
      <c r="K101" s="25">
        <f t="shared" si="7"/>
        <v>13</v>
      </c>
      <c r="L101" s="27">
        <v>16</v>
      </c>
      <c r="M101" s="25">
        <v>16</v>
      </c>
      <c r="N101" s="25">
        <v>78</v>
      </c>
      <c r="O101" s="25">
        <v>31</v>
      </c>
      <c r="Q101" s="25">
        <f t="shared" si="8"/>
        <v>13</v>
      </c>
      <c r="R101" s="25">
        <v>656</v>
      </c>
      <c r="S101" s="27">
        <v>76203</v>
      </c>
      <c r="T101" s="25">
        <v>481890</v>
      </c>
      <c r="U101" s="25">
        <v>106250</v>
      </c>
      <c r="W101" s="41"/>
    </row>
    <row r="102" spans="11:23" ht="15">
      <c r="K102" s="25">
        <f t="shared" si="7"/>
        <v>14</v>
      </c>
      <c r="L102" s="27">
        <v>15</v>
      </c>
      <c r="M102" s="25">
        <v>16</v>
      </c>
      <c r="N102" s="25">
        <v>62</v>
      </c>
      <c r="O102" s="25">
        <v>15</v>
      </c>
      <c r="Q102" s="25">
        <f t="shared" si="8"/>
        <v>14</v>
      </c>
      <c r="R102" s="25">
        <v>687</v>
      </c>
      <c r="S102" s="27">
        <v>77219</v>
      </c>
      <c r="T102" s="25">
        <v>410203</v>
      </c>
      <c r="U102" s="25">
        <v>107875</v>
      </c>
      <c r="W102" s="41"/>
    </row>
    <row r="103" spans="11:23" ht="15">
      <c r="K103" s="25">
        <f t="shared" si="7"/>
        <v>15</v>
      </c>
      <c r="L103" s="27">
        <v>16</v>
      </c>
      <c r="M103" s="25">
        <v>16</v>
      </c>
      <c r="N103" s="25">
        <v>62</v>
      </c>
      <c r="O103" s="25">
        <v>31</v>
      </c>
      <c r="Q103" s="25">
        <f t="shared" si="8"/>
        <v>15</v>
      </c>
      <c r="R103" s="25">
        <v>594</v>
      </c>
      <c r="S103" s="27">
        <v>70725</v>
      </c>
      <c r="T103" s="25">
        <v>446560</v>
      </c>
      <c r="U103" s="25">
        <v>102875</v>
      </c>
      <c r="W103" s="41"/>
    </row>
    <row r="104" spans="11:23" ht="15">
      <c r="K104" s="25">
        <f t="shared" si="7"/>
        <v>16</v>
      </c>
      <c r="L104" s="27">
        <v>16</v>
      </c>
      <c r="M104" s="25">
        <v>15</v>
      </c>
      <c r="N104" s="25">
        <v>47</v>
      </c>
      <c r="O104" s="25">
        <v>31</v>
      </c>
      <c r="Q104" s="25">
        <f t="shared" si="8"/>
        <v>16</v>
      </c>
      <c r="R104" s="25">
        <v>594</v>
      </c>
      <c r="S104" s="27">
        <v>70859</v>
      </c>
      <c r="T104" s="25">
        <v>329687</v>
      </c>
      <c r="U104" s="25">
        <v>106015</v>
      </c>
      <c r="W104" s="41"/>
    </row>
    <row r="105" spans="11:23" ht="15">
      <c r="K105" s="25">
        <f t="shared" si="7"/>
        <v>17</v>
      </c>
      <c r="L105" s="27">
        <v>15</v>
      </c>
      <c r="M105" s="25">
        <v>16</v>
      </c>
      <c r="N105" s="25">
        <v>63</v>
      </c>
      <c r="O105" s="25">
        <v>31</v>
      </c>
      <c r="Q105" s="25">
        <f t="shared" si="8"/>
        <v>17</v>
      </c>
      <c r="R105" s="25">
        <v>578</v>
      </c>
      <c r="S105" s="27">
        <v>70781</v>
      </c>
      <c r="T105" s="25">
        <v>374500</v>
      </c>
      <c r="U105" s="25">
        <v>102375</v>
      </c>
      <c r="W105" s="41"/>
    </row>
    <row r="106" spans="11:23" ht="15">
      <c r="K106" s="25">
        <f t="shared" si="7"/>
        <v>18</v>
      </c>
      <c r="L106" s="27">
        <v>16</v>
      </c>
      <c r="M106" s="25">
        <v>16</v>
      </c>
      <c r="N106" s="25">
        <v>47</v>
      </c>
      <c r="O106" s="25">
        <v>31</v>
      </c>
      <c r="Q106" s="25">
        <f t="shared" si="8"/>
        <v>18</v>
      </c>
      <c r="R106" s="25">
        <v>594</v>
      </c>
      <c r="S106" s="27">
        <v>71234</v>
      </c>
      <c r="T106" s="25">
        <v>402109</v>
      </c>
      <c r="U106" s="25">
        <v>105313</v>
      </c>
      <c r="W106" s="41"/>
    </row>
    <row r="107" spans="11:23" ht="15">
      <c r="K107" s="25">
        <f t="shared" si="7"/>
        <v>19</v>
      </c>
      <c r="L107" s="27">
        <v>16</v>
      </c>
      <c r="M107" s="25">
        <v>15</v>
      </c>
      <c r="N107" s="25">
        <v>47</v>
      </c>
      <c r="O107" s="25">
        <v>32</v>
      </c>
      <c r="Q107" s="25">
        <f t="shared" si="8"/>
        <v>19</v>
      </c>
      <c r="R107" s="25">
        <v>578</v>
      </c>
      <c r="S107" s="27">
        <v>71172</v>
      </c>
      <c r="T107" s="25">
        <v>421000</v>
      </c>
      <c r="U107" s="25">
        <v>101562</v>
      </c>
      <c r="W107" s="41"/>
    </row>
    <row r="108" spans="11:23" ht="15">
      <c r="K108" s="25">
        <f t="shared" si="7"/>
        <v>20</v>
      </c>
      <c r="L108" s="27">
        <v>15</v>
      </c>
      <c r="M108" s="25">
        <v>15</v>
      </c>
      <c r="N108" s="25">
        <v>47</v>
      </c>
      <c r="O108" s="25">
        <v>32</v>
      </c>
      <c r="Q108" s="25">
        <f t="shared" si="8"/>
        <v>20</v>
      </c>
      <c r="R108" s="25">
        <v>656</v>
      </c>
      <c r="S108" s="27">
        <v>70781</v>
      </c>
      <c r="T108" s="25">
        <v>397266</v>
      </c>
      <c r="U108" s="25">
        <v>101766</v>
      </c>
      <c r="W108" s="41"/>
    </row>
    <row r="109" spans="11:23" ht="60" customHeight="1">
      <c r="K109" s="40" t="s">
        <v>68</v>
      </c>
      <c r="L109" s="25">
        <f>SUM(L88:L108)/20</f>
        <v>15.5</v>
      </c>
      <c r="M109" s="25">
        <f>SUM(M88:M108)/20</f>
        <v>15.55</v>
      </c>
      <c r="N109" s="25">
        <f>SUM(N88:N108)/20</f>
        <v>62.5</v>
      </c>
      <c r="O109" s="25">
        <f>SUM(O88:O108)/20</f>
        <v>25.85</v>
      </c>
      <c r="Q109" s="40" t="s">
        <v>68</v>
      </c>
      <c r="R109" s="25">
        <f>SUM(R88:R108)/20</f>
        <v>625.85</v>
      </c>
      <c r="S109" s="25">
        <f>SUM(S88:S108)/20</f>
        <v>81262.65</v>
      </c>
      <c r="T109" s="25">
        <f>SUM(T88:T108)/20</f>
        <v>364617</v>
      </c>
      <c r="U109" s="25">
        <f>SUM(U88:U108)/20</f>
        <v>99845.25</v>
      </c>
      <c r="W109" s="42"/>
    </row>
  </sheetData>
  <sheetProtection/>
  <mergeCells count="7">
    <mergeCell ref="A6:B7"/>
    <mergeCell ref="C6:C7"/>
    <mergeCell ref="C5:G5"/>
    <mergeCell ref="D6:D7"/>
    <mergeCell ref="E6:E7"/>
    <mergeCell ref="A16:E16"/>
    <mergeCell ref="F6:I6"/>
  </mergeCells>
  <hyperlinks>
    <hyperlink ref="B3" r:id="rId1" display="http://localhost:8888/mondrian/testpage.jsp?query=mondrian"/>
  </hyperlinks>
  <printOptions/>
  <pageMargins left="0.511811024" right="0.511811024" top="0.787401575" bottom="0.787401575" header="0.31496062" footer="0.31496062"/>
  <pageSetup horizontalDpi="600" verticalDpi="600" orientation="portrait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15">
      <selection activeCell="A19" sqref="A19:E19"/>
    </sheetView>
  </sheetViews>
  <sheetFormatPr defaultColWidth="9.140625" defaultRowHeight="15"/>
  <cols>
    <col min="2" max="2" width="65.421875" style="0" customWidth="1"/>
    <col min="3" max="5" width="41.421875" style="0" customWidth="1"/>
    <col min="6" max="6" width="8.28125" style="0" bestFit="1" customWidth="1"/>
    <col min="7" max="8" width="13.28125" style="0" bestFit="1" customWidth="1"/>
    <col min="9" max="9" width="10.140625" style="0" bestFit="1" customWidth="1"/>
  </cols>
  <sheetData>
    <row r="1" spans="1:8" ht="23.25">
      <c r="A1" s="5" t="s">
        <v>0</v>
      </c>
      <c r="B1" s="3"/>
      <c r="C1" s="3"/>
      <c r="D1" s="3"/>
      <c r="E1" s="3"/>
      <c r="F1" s="3"/>
      <c r="G1" s="3"/>
      <c r="H1" s="3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8" ht="18.75">
      <c r="A3" s="3" t="s">
        <v>2</v>
      </c>
      <c r="B3" s="4" t="s">
        <v>20</v>
      </c>
      <c r="C3" s="4"/>
      <c r="F3" s="3"/>
      <c r="H3" s="3"/>
    </row>
    <row r="4" ht="15">
      <c r="C4" s="1" t="s">
        <v>27</v>
      </c>
    </row>
    <row r="5" spans="1:11" ht="162" customHeight="1" thickBot="1">
      <c r="A5" s="8" t="s">
        <v>3</v>
      </c>
      <c r="C5" s="102" t="s">
        <v>21</v>
      </c>
      <c r="D5" s="102"/>
      <c r="E5" s="102"/>
      <c r="F5" s="102"/>
      <c r="G5" s="102"/>
      <c r="H5" s="2"/>
      <c r="I5" s="2"/>
      <c r="J5" s="2"/>
      <c r="K5" s="2"/>
    </row>
    <row r="6" spans="1:9" ht="15">
      <c r="A6" s="96" t="s">
        <v>4</v>
      </c>
      <c r="B6" s="97"/>
      <c r="C6" s="100" t="s">
        <v>29</v>
      </c>
      <c r="D6" s="100" t="s">
        <v>72</v>
      </c>
      <c r="E6" s="100" t="s">
        <v>73</v>
      </c>
      <c r="F6" s="110" t="s">
        <v>104</v>
      </c>
      <c r="G6" s="110"/>
      <c r="H6" s="106"/>
      <c r="I6" s="111"/>
    </row>
    <row r="7" spans="1:9" ht="15">
      <c r="A7" s="98"/>
      <c r="B7" s="99"/>
      <c r="C7" s="101"/>
      <c r="D7" s="101"/>
      <c r="E7" s="101"/>
      <c r="F7" s="6" t="s">
        <v>6</v>
      </c>
      <c r="G7" s="6" t="s">
        <v>7</v>
      </c>
      <c r="H7" s="7" t="s">
        <v>8</v>
      </c>
      <c r="I7" s="7" t="s">
        <v>49</v>
      </c>
    </row>
    <row r="8" spans="1:9" ht="51.75" customHeight="1">
      <c r="A8" s="23">
        <v>1</v>
      </c>
      <c r="B8" s="46" t="s">
        <v>5</v>
      </c>
      <c r="C8" s="32" t="s">
        <v>70</v>
      </c>
      <c r="D8" s="32" t="s">
        <v>110</v>
      </c>
      <c r="E8" s="32" t="s">
        <v>74</v>
      </c>
      <c r="F8" s="30">
        <f>L41</f>
        <v>25.8</v>
      </c>
      <c r="G8" s="30">
        <f>M41</f>
        <v>55.45</v>
      </c>
      <c r="H8" s="30">
        <f>Teste1!H8</f>
        <v>146.95</v>
      </c>
      <c r="I8" s="30">
        <f>O41</f>
        <v>87.35</v>
      </c>
    </row>
    <row r="9" spans="1:9" ht="74.25">
      <c r="A9" s="23">
        <f>A8+1</f>
        <v>2</v>
      </c>
      <c r="B9" s="47" t="s">
        <v>135</v>
      </c>
      <c r="C9" s="32" t="s">
        <v>111</v>
      </c>
      <c r="D9" s="32" t="s">
        <v>75</v>
      </c>
      <c r="E9" s="32" t="s">
        <v>76</v>
      </c>
      <c r="F9" s="30">
        <f>L64</f>
        <v>15.5</v>
      </c>
      <c r="G9" s="30">
        <f>M64</f>
        <v>15.6</v>
      </c>
      <c r="H9" s="30">
        <f>Teste1!H9</f>
        <v>67.5</v>
      </c>
      <c r="I9" s="30">
        <f>O64</f>
        <v>32.8</v>
      </c>
    </row>
    <row r="10" spans="1:9" ht="82.5">
      <c r="A10" s="23">
        <f aca="true" t="shared" si="0" ref="A10:A18">A9+1</f>
        <v>3</v>
      </c>
      <c r="B10" s="47" t="s">
        <v>11</v>
      </c>
      <c r="C10" s="32" t="s">
        <v>80</v>
      </c>
      <c r="D10" s="32" t="s">
        <v>81</v>
      </c>
      <c r="E10" s="32" t="s">
        <v>82</v>
      </c>
      <c r="F10" s="30">
        <f>L87</f>
        <v>15.6</v>
      </c>
      <c r="G10" s="30">
        <f>M87</f>
        <v>17.25</v>
      </c>
      <c r="H10" s="30">
        <f>Teste1!H10</f>
        <v>60.9</v>
      </c>
      <c r="I10" s="30">
        <f>O87</f>
        <v>32</v>
      </c>
    </row>
    <row r="11" spans="1:9" ht="82.5">
      <c r="A11" s="23">
        <f t="shared" si="0"/>
        <v>4</v>
      </c>
      <c r="B11" s="47" t="s">
        <v>12</v>
      </c>
      <c r="C11" s="32" t="s">
        <v>112</v>
      </c>
      <c r="D11" s="32" t="s">
        <v>113</v>
      </c>
      <c r="E11" s="32" t="s">
        <v>114</v>
      </c>
      <c r="F11" s="30">
        <f>L110</f>
        <v>15.55</v>
      </c>
      <c r="G11" s="30">
        <f>M110</f>
        <v>17.25</v>
      </c>
      <c r="H11" s="30">
        <f>Teste1!H11</f>
        <v>62.5</v>
      </c>
      <c r="I11" s="30">
        <f>O110</f>
        <v>32.05</v>
      </c>
    </row>
    <row r="12" spans="1:9" ht="82.5">
      <c r="A12" s="23">
        <f t="shared" si="0"/>
        <v>5</v>
      </c>
      <c r="B12" s="47" t="s">
        <v>13</v>
      </c>
      <c r="C12" s="32" t="s">
        <v>78</v>
      </c>
      <c r="D12" s="32" t="s">
        <v>116</v>
      </c>
      <c r="E12" s="32" t="s">
        <v>115</v>
      </c>
      <c r="F12" s="30">
        <f>R41</f>
        <v>138.95</v>
      </c>
      <c r="G12" s="30">
        <f>S41</f>
        <v>1454.7</v>
      </c>
      <c r="H12" s="49">
        <v>0</v>
      </c>
      <c r="I12" s="30">
        <f>U41</f>
        <v>1319.55</v>
      </c>
    </row>
    <row r="13" spans="1:9" ht="82.5">
      <c r="A13" s="23">
        <f t="shared" si="0"/>
        <v>6</v>
      </c>
      <c r="B13" s="48" t="s">
        <v>14</v>
      </c>
      <c r="C13" s="32" t="s">
        <v>87</v>
      </c>
      <c r="D13" s="32" t="s">
        <v>117</v>
      </c>
      <c r="E13" s="32" t="s">
        <v>89</v>
      </c>
      <c r="F13" s="30">
        <f>R64</f>
        <v>139.9</v>
      </c>
      <c r="G13" s="30">
        <f>S64</f>
        <v>1084.35</v>
      </c>
      <c r="H13" s="30">
        <f>Teste1!H13</f>
        <v>1350</v>
      </c>
      <c r="I13" s="30">
        <f>U64</f>
        <v>1220</v>
      </c>
    </row>
    <row r="14" spans="1:9" ht="82.5">
      <c r="A14" s="23">
        <f t="shared" si="0"/>
        <v>7</v>
      </c>
      <c r="B14" s="47" t="s">
        <v>15</v>
      </c>
      <c r="C14" s="32" t="s">
        <v>120</v>
      </c>
      <c r="D14" s="32" t="s">
        <v>119</v>
      </c>
      <c r="E14" s="32" t="s">
        <v>118</v>
      </c>
      <c r="F14" s="30">
        <f>R87</f>
        <v>139.8</v>
      </c>
      <c r="G14" s="30">
        <f>S87</f>
        <v>979.2</v>
      </c>
      <c r="H14" s="30">
        <f>Teste1!H14</f>
        <v>914</v>
      </c>
      <c r="I14" s="30">
        <f>U87</f>
        <v>655.1</v>
      </c>
    </row>
    <row r="15" spans="1:9" ht="115.5">
      <c r="A15" s="23">
        <f t="shared" si="0"/>
        <v>8</v>
      </c>
      <c r="B15" s="48" t="s">
        <v>17</v>
      </c>
      <c r="C15" s="32" t="s">
        <v>123</v>
      </c>
      <c r="D15" s="32" t="s">
        <v>122</v>
      </c>
      <c r="E15" s="32" t="s">
        <v>121</v>
      </c>
      <c r="F15" s="30">
        <f>R110</f>
        <v>37.55</v>
      </c>
      <c r="G15" s="30">
        <f>S110</f>
        <v>699.15</v>
      </c>
      <c r="H15" s="30">
        <f>T110</f>
        <v>1677.35</v>
      </c>
      <c r="I15" s="30">
        <f>U110</f>
        <v>181.25</v>
      </c>
    </row>
    <row r="16" spans="1:9" ht="165">
      <c r="A16" s="23">
        <f t="shared" si="0"/>
        <v>9</v>
      </c>
      <c r="B16" s="48" t="s">
        <v>16</v>
      </c>
      <c r="C16" s="32" t="s">
        <v>126</v>
      </c>
      <c r="D16" s="32" t="s">
        <v>125</v>
      </c>
      <c r="E16" s="32" t="s">
        <v>124</v>
      </c>
      <c r="F16" s="30">
        <f>X41</f>
        <v>650.85</v>
      </c>
      <c r="G16" s="30">
        <f>Y41</f>
        <v>80525.75</v>
      </c>
      <c r="H16" s="30">
        <f>Z41</f>
        <v>436768.55</v>
      </c>
      <c r="I16" s="30">
        <f>AA41</f>
        <v>104181.4</v>
      </c>
    </row>
    <row r="17" spans="1:9" ht="49.5">
      <c r="A17" s="23">
        <f t="shared" si="0"/>
        <v>10</v>
      </c>
      <c r="B17" s="47" t="s">
        <v>18</v>
      </c>
      <c r="C17" s="32" t="s">
        <v>129</v>
      </c>
      <c r="D17" s="32" t="s">
        <v>128</v>
      </c>
      <c r="E17" s="32" t="s">
        <v>127</v>
      </c>
      <c r="F17" s="30">
        <f>X64</f>
        <v>15.6</v>
      </c>
      <c r="G17" s="30">
        <f>Y64</f>
        <v>16.45</v>
      </c>
      <c r="H17" s="30">
        <f>Z64</f>
        <v>59.25</v>
      </c>
      <c r="I17" s="30">
        <f>AA64</f>
        <v>28.15</v>
      </c>
    </row>
    <row r="18" spans="1:9" ht="240" thickBot="1">
      <c r="A18" s="23">
        <f t="shared" si="0"/>
        <v>11</v>
      </c>
      <c r="B18" s="48" t="s">
        <v>19</v>
      </c>
      <c r="C18" s="32" t="s">
        <v>130</v>
      </c>
      <c r="D18" s="32" t="s">
        <v>131</v>
      </c>
      <c r="E18" s="32" t="s">
        <v>132</v>
      </c>
      <c r="F18" s="30">
        <f>X87</f>
        <v>1393.75</v>
      </c>
      <c r="G18" s="30">
        <f>Y87</f>
        <v>609307.1</v>
      </c>
      <c r="H18" s="30">
        <f>Z87</f>
        <v>3753969</v>
      </c>
      <c r="I18" s="30">
        <f>AA87</f>
        <v>7258440.6</v>
      </c>
    </row>
    <row r="19" spans="1:27" ht="16.5" thickBot="1">
      <c r="A19" s="103" t="s">
        <v>9</v>
      </c>
      <c r="B19" s="104"/>
      <c r="C19" s="104"/>
      <c r="D19" s="104"/>
      <c r="E19" s="109"/>
      <c r="F19" s="53">
        <f>SUM(F8:F18)</f>
        <v>2588.85</v>
      </c>
      <c r="G19" s="54">
        <f>SUM(G8:G18)</f>
        <v>694172.25</v>
      </c>
      <c r="H19" s="55">
        <f>SUM(H8:H18)</f>
        <v>4195076</v>
      </c>
      <c r="I19" s="21">
        <f>SUM(I8:I18)</f>
        <v>7366210.25</v>
      </c>
      <c r="K19" s="6" t="s">
        <v>69</v>
      </c>
      <c r="L19" s="26" t="s">
        <v>67</v>
      </c>
      <c r="M19" s="28"/>
      <c r="N19" s="28"/>
      <c r="O19" s="29"/>
      <c r="Q19" s="6" t="s">
        <v>103</v>
      </c>
      <c r="R19" s="26" t="s">
        <v>67</v>
      </c>
      <c r="S19" s="28"/>
      <c r="T19" s="28"/>
      <c r="U19" s="29"/>
      <c r="W19" s="6" t="s">
        <v>107</v>
      </c>
      <c r="X19" s="26" t="s">
        <v>67</v>
      </c>
      <c r="Y19" s="28"/>
      <c r="Z19" s="28"/>
      <c r="AA19" s="29"/>
    </row>
    <row r="20" spans="1:27" ht="15">
      <c r="A20" s="50" t="s">
        <v>134</v>
      </c>
      <c r="D20" s="16"/>
      <c r="E20" s="16"/>
      <c r="F20" s="16"/>
      <c r="G20" s="16"/>
      <c r="K20" s="40" t="s">
        <v>96</v>
      </c>
      <c r="L20" s="6" t="s">
        <v>6</v>
      </c>
      <c r="M20" s="6" t="s">
        <v>7</v>
      </c>
      <c r="N20" s="6" t="s">
        <v>8</v>
      </c>
      <c r="O20" s="6" t="s">
        <v>49</v>
      </c>
      <c r="Q20" s="40" t="s">
        <v>96</v>
      </c>
      <c r="R20" s="6" t="s">
        <v>6</v>
      </c>
      <c r="S20" s="6" t="s">
        <v>7</v>
      </c>
      <c r="T20" s="6" t="s">
        <v>8</v>
      </c>
      <c r="U20" s="6" t="s">
        <v>49</v>
      </c>
      <c r="W20" s="40" t="s">
        <v>96</v>
      </c>
      <c r="X20" s="6" t="s">
        <v>6</v>
      </c>
      <c r="Y20" s="6" t="s">
        <v>7</v>
      </c>
      <c r="Z20" s="6" t="s">
        <v>8</v>
      </c>
      <c r="AA20" s="6" t="s">
        <v>49</v>
      </c>
    </row>
    <row r="21" spans="11:27" ht="15">
      <c r="K21" s="25">
        <v>1</v>
      </c>
      <c r="L21" s="25">
        <v>15</v>
      </c>
      <c r="M21" s="25">
        <v>46</v>
      </c>
      <c r="N21" s="25" t="s">
        <v>136</v>
      </c>
      <c r="O21" s="25">
        <v>94</v>
      </c>
      <c r="Q21" s="25">
        <v>1</v>
      </c>
      <c r="R21" s="25">
        <v>63</v>
      </c>
      <c r="S21" s="25">
        <v>1906</v>
      </c>
      <c r="T21" s="25" t="s">
        <v>136</v>
      </c>
      <c r="U21" s="25">
        <v>1235</v>
      </c>
      <c r="W21" s="25">
        <v>1</v>
      </c>
      <c r="X21" s="25">
        <v>500</v>
      </c>
      <c r="Y21" s="25">
        <v>81750</v>
      </c>
      <c r="Z21" s="25">
        <v>309062</v>
      </c>
      <c r="AA21" s="25">
        <v>54047</v>
      </c>
    </row>
    <row r="22" spans="1:27" ht="15">
      <c r="A22" s="15"/>
      <c r="F22" s="56"/>
      <c r="G22" s="56"/>
      <c r="H22" s="56"/>
      <c r="I22" s="56"/>
      <c r="J22" s="56"/>
      <c r="K22" s="25">
        <f>K21+1</f>
        <v>2</v>
      </c>
      <c r="L22" s="25">
        <v>31</v>
      </c>
      <c r="M22" s="25">
        <v>47</v>
      </c>
      <c r="N22" s="25" t="s">
        <v>136</v>
      </c>
      <c r="O22" s="25">
        <v>94</v>
      </c>
      <c r="Q22" s="25">
        <f>Q21+1</f>
        <v>2</v>
      </c>
      <c r="R22" s="25">
        <v>141</v>
      </c>
      <c r="S22" s="25">
        <v>1441</v>
      </c>
      <c r="T22" s="25" t="s">
        <v>136</v>
      </c>
      <c r="U22" s="25">
        <v>1234</v>
      </c>
      <c r="W22" s="25">
        <f>W21+1</f>
        <v>2</v>
      </c>
      <c r="X22" s="25">
        <v>641</v>
      </c>
      <c r="Y22" s="25">
        <v>78469</v>
      </c>
      <c r="Z22" s="25">
        <v>465019</v>
      </c>
      <c r="AA22" s="25">
        <v>95984</v>
      </c>
    </row>
    <row r="23" spans="1:27" ht="15">
      <c r="A23" s="11"/>
      <c r="F23" s="56"/>
      <c r="G23" s="57"/>
      <c r="H23" s="57"/>
      <c r="I23" s="57"/>
      <c r="J23" s="57"/>
      <c r="K23" s="25">
        <f aca="true" t="shared" si="1" ref="K23:K40">K22+1</f>
        <v>3</v>
      </c>
      <c r="L23" s="25">
        <v>16</v>
      </c>
      <c r="M23" s="25">
        <v>63</v>
      </c>
      <c r="N23" s="25" t="s">
        <v>136</v>
      </c>
      <c r="O23" s="25">
        <v>78</v>
      </c>
      <c r="Q23" s="25">
        <f aca="true" t="shared" si="2" ref="Q23:Q40">Q22+1</f>
        <v>3</v>
      </c>
      <c r="R23" s="25">
        <v>141</v>
      </c>
      <c r="S23" s="25">
        <v>1266</v>
      </c>
      <c r="T23" s="25" t="s">
        <v>136</v>
      </c>
      <c r="U23" s="25">
        <v>1359</v>
      </c>
      <c r="W23" s="25">
        <f aca="true" t="shared" si="3" ref="W23:W40">W22+1</f>
        <v>3</v>
      </c>
      <c r="X23" s="25">
        <v>656</v>
      </c>
      <c r="Y23" s="25">
        <v>81594</v>
      </c>
      <c r="Z23" s="25">
        <v>501937</v>
      </c>
      <c r="AA23" s="25">
        <v>97234</v>
      </c>
    </row>
    <row r="24" spans="1:27" ht="15">
      <c r="A24" s="12"/>
      <c r="F24" s="56"/>
      <c r="G24" s="56"/>
      <c r="H24" s="56"/>
      <c r="I24" s="56"/>
      <c r="J24" s="56"/>
      <c r="K24" s="25">
        <f t="shared" si="1"/>
        <v>4</v>
      </c>
      <c r="L24" s="25">
        <v>16</v>
      </c>
      <c r="M24" s="25">
        <v>47</v>
      </c>
      <c r="N24" s="25" t="s">
        <v>136</v>
      </c>
      <c r="O24" s="25">
        <v>94</v>
      </c>
      <c r="Q24" s="25">
        <f t="shared" si="2"/>
        <v>4</v>
      </c>
      <c r="R24" s="25">
        <v>141</v>
      </c>
      <c r="S24" s="25">
        <v>1609</v>
      </c>
      <c r="T24" s="25" t="s">
        <v>136</v>
      </c>
      <c r="U24" s="25">
        <v>1328</v>
      </c>
      <c r="W24" s="25">
        <f t="shared" si="3"/>
        <v>4</v>
      </c>
      <c r="X24" s="25">
        <v>641</v>
      </c>
      <c r="Y24" s="25">
        <v>79625</v>
      </c>
      <c r="Z24" s="25">
        <v>543547</v>
      </c>
      <c r="AA24" s="25">
        <v>100469</v>
      </c>
    </row>
    <row r="25" spans="1:27" ht="15">
      <c r="A25" s="13"/>
      <c r="F25" s="56"/>
      <c r="G25" s="56"/>
      <c r="H25" s="56"/>
      <c r="I25" s="56"/>
      <c r="J25" s="56"/>
      <c r="K25" s="25">
        <f t="shared" si="1"/>
        <v>5</v>
      </c>
      <c r="L25" s="25">
        <v>31</v>
      </c>
      <c r="M25" s="25">
        <v>47</v>
      </c>
      <c r="N25" s="25" t="s">
        <v>136</v>
      </c>
      <c r="O25" s="25">
        <v>94</v>
      </c>
      <c r="Q25" s="25">
        <f t="shared" si="2"/>
        <v>5</v>
      </c>
      <c r="R25" s="25">
        <v>156</v>
      </c>
      <c r="S25" s="25">
        <v>1515</v>
      </c>
      <c r="T25" s="25" t="s">
        <v>136</v>
      </c>
      <c r="U25" s="25">
        <v>1328</v>
      </c>
      <c r="W25" s="25">
        <f t="shared" si="3"/>
        <v>5</v>
      </c>
      <c r="X25" s="25">
        <v>688</v>
      </c>
      <c r="Y25" s="25">
        <v>92172</v>
      </c>
      <c r="Z25" s="25">
        <v>471375</v>
      </c>
      <c r="AA25" s="25">
        <v>103860</v>
      </c>
    </row>
    <row r="26" spans="1:27" ht="15">
      <c r="A26" s="14"/>
      <c r="F26" s="56"/>
      <c r="G26" s="56"/>
      <c r="H26" s="56"/>
      <c r="I26" s="56"/>
      <c r="J26" s="56"/>
      <c r="K26" s="25">
        <f t="shared" si="1"/>
        <v>6</v>
      </c>
      <c r="L26" s="27">
        <v>32</v>
      </c>
      <c r="M26" s="25">
        <v>62</v>
      </c>
      <c r="N26" s="25" t="s">
        <v>136</v>
      </c>
      <c r="O26" s="25">
        <v>79</v>
      </c>
      <c r="Q26" s="25">
        <f t="shared" si="2"/>
        <v>6</v>
      </c>
      <c r="R26" s="25">
        <v>140</v>
      </c>
      <c r="S26" s="25">
        <v>1422</v>
      </c>
      <c r="T26" s="25" t="s">
        <v>136</v>
      </c>
      <c r="U26" s="25">
        <v>1265</v>
      </c>
      <c r="W26" s="25">
        <f t="shared" si="3"/>
        <v>6</v>
      </c>
      <c r="X26" s="25">
        <v>672</v>
      </c>
      <c r="Y26" s="25">
        <v>88734</v>
      </c>
      <c r="Z26" s="25">
        <v>434844</v>
      </c>
      <c r="AA26" s="25">
        <v>101359</v>
      </c>
    </row>
    <row r="27" spans="1:27" ht="15">
      <c r="A27" s="14"/>
      <c r="F27" s="56"/>
      <c r="G27" s="56"/>
      <c r="H27" s="56"/>
      <c r="I27" s="56"/>
      <c r="J27" s="56"/>
      <c r="K27" s="25">
        <f t="shared" si="1"/>
        <v>7</v>
      </c>
      <c r="L27" s="27">
        <v>15</v>
      </c>
      <c r="M27" s="25">
        <v>62</v>
      </c>
      <c r="N27" s="25" t="s">
        <v>136</v>
      </c>
      <c r="O27" s="25">
        <v>109</v>
      </c>
      <c r="Q27" s="25">
        <f t="shared" si="2"/>
        <v>7</v>
      </c>
      <c r="R27" s="25">
        <v>140</v>
      </c>
      <c r="S27" s="25">
        <v>1391</v>
      </c>
      <c r="T27" s="25" t="s">
        <v>136</v>
      </c>
      <c r="U27" s="25">
        <v>1328</v>
      </c>
      <c r="W27" s="25">
        <f t="shared" si="3"/>
        <v>7</v>
      </c>
      <c r="X27" s="25">
        <v>672</v>
      </c>
      <c r="Y27" s="25">
        <v>84891</v>
      </c>
      <c r="Z27" s="25">
        <v>520406</v>
      </c>
      <c r="AA27" s="25">
        <v>101969</v>
      </c>
    </row>
    <row r="28" spans="6:27" ht="15">
      <c r="F28" s="56"/>
      <c r="G28" s="56"/>
      <c r="H28" s="56"/>
      <c r="I28" s="56"/>
      <c r="J28" s="56"/>
      <c r="K28" s="25">
        <f t="shared" si="1"/>
        <v>8</v>
      </c>
      <c r="L28" s="27">
        <v>31</v>
      </c>
      <c r="M28" s="25">
        <v>63</v>
      </c>
      <c r="N28" s="25" t="s">
        <v>136</v>
      </c>
      <c r="O28" s="25">
        <v>94</v>
      </c>
      <c r="Q28" s="25">
        <f t="shared" si="2"/>
        <v>8</v>
      </c>
      <c r="R28" s="25">
        <v>141</v>
      </c>
      <c r="S28" s="25">
        <v>1360</v>
      </c>
      <c r="T28" s="25" t="s">
        <v>136</v>
      </c>
      <c r="U28" s="25">
        <v>1329</v>
      </c>
      <c r="W28" s="25">
        <f t="shared" si="3"/>
        <v>8</v>
      </c>
      <c r="X28" s="25">
        <v>687</v>
      </c>
      <c r="Y28" s="25">
        <v>85984</v>
      </c>
      <c r="Z28" s="25">
        <v>499235</v>
      </c>
      <c r="AA28" s="25">
        <v>99094</v>
      </c>
    </row>
    <row r="29" spans="1:27" ht="15">
      <c r="A29" s="15"/>
      <c r="F29" s="56"/>
      <c r="G29" s="56"/>
      <c r="H29" s="56"/>
      <c r="I29" s="56"/>
      <c r="J29" s="56"/>
      <c r="K29" s="25">
        <f t="shared" si="1"/>
        <v>9</v>
      </c>
      <c r="L29" s="27">
        <v>31</v>
      </c>
      <c r="M29" s="25">
        <v>47</v>
      </c>
      <c r="N29" s="25" t="s">
        <v>136</v>
      </c>
      <c r="O29" s="25">
        <v>74</v>
      </c>
      <c r="Q29" s="25">
        <f t="shared" si="2"/>
        <v>9</v>
      </c>
      <c r="R29" s="25">
        <v>140</v>
      </c>
      <c r="S29" s="25">
        <v>1453</v>
      </c>
      <c r="T29" s="25" t="s">
        <v>136</v>
      </c>
      <c r="U29" s="25">
        <v>1329</v>
      </c>
      <c r="W29" s="25">
        <f t="shared" si="3"/>
        <v>9</v>
      </c>
      <c r="X29" s="25">
        <v>672</v>
      </c>
      <c r="Y29" s="25">
        <v>87063</v>
      </c>
      <c r="Z29" s="25">
        <v>531344</v>
      </c>
      <c r="AA29" s="25">
        <v>98188</v>
      </c>
    </row>
    <row r="30" spans="6:27" ht="15">
      <c r="F30" s="56"/>
      <c r="G30" s="56"/>
      <c r="H30" s="56"/>
      <c r="I30" s="56"/>
      <c r="J30" s="56"/>
      <c r="K30" s="25">
        <f t="shared" si="1"/>
        <v>10</v>
      </c>
      <c r="L30" s="27">
        <v>31</v>
      </c>
      <c r="M30" s="25">
        <v>62</v>
      </c>
      <c r="N30" s="25" t="s">
        <v>136</v>
      </c>
      <c r="O30" s="25">
        <v>78</v>
      </c>
      <c r="Q30" s="25">
        <f t="shared" si="2"/>
        <v>10</v>
      </c>
      <c r="R30" s="25">
        <v>141</v>
      </c>
      <c r="S30" s="25">
        <v>1515</v>
      </c>
      <c r="T30" s="25" t="s">
        <v>136</v>
      </c>
      <c r="U30" s="25">
        <v>1328</v>
      </c>
      <c r="W30" s="25">
        <f t="shared" si="3"/>
        <v>10</v>
      </c>
      <c r="X30" s="25">
        <v>656</v>
      </c>
      <c r="Y30" s="25">
        <v>80766</v>
      </c>
      <c r="Z30" s="25">
        <v>407984</v>
      </c>
      <c r="AA30" s="25">
        <v>126875</v>
      </c>
    </row>
    <row r="31" spans="6:27" ht="15">
      <c r="F31" s="56"/>
      <c r="G31" s="56"/>
      <c r="H31" s="56"/>
      <c r="I31" s="56"/>
      <c r="J31" s="56"/>
      <c r="K31" s="25">
        <f t="shared" si="1"/>
        <v>11</v>
      </c>
      <c r="L31" s="27">
        <v>31</v>
      </c>
      <c r="M31" s="25">
        <v>47</v>
      </c>
      <c r="N31" s="25" t="s">
        <v>136</v>
      </c>
      <c r="O31" s="25">
        <v>78</v>
      </c>
      <c r="Q31" s="25">
        <f t="shared" si="2"/>
        <v>11</v>
      </c>
      <c r="R31" s="25">
        <v>141</v>
      </c>
      <c r="S31" s="25">
        <v>1546</v>
      </c>
      <c r="T31" s="25" t="s">
        <v>136</v>
      </c>
      <c r="U31" s="25">
        <v>1344</v>
      </c>
      <c r="W31" s="25">
        <f t="shared" si="3"/>
        <v>11</v>
      </c>
      <c r="X31" s="25">
        <v>656</v>
      </c>
      <c r="Y31" s="25">
        <v>83515</v>
      </c>
      <c r="Z31" s="25">
        <v>498747</v>
      </c>
      <c r="AA31" s="25">
        <v>101313</v>
      </c>
    </row>
    <row r="32" spans="6:27" ht="15">
      <c r="F32" s="56"/>
      <c r="G32" s="56"/>
      <c r="H32" s="56"/>
      <c r="I32" s="56"/>
      <c r="J32" s="56"/>
      <c r="K32" s="25">
        <f t="shared" si="1"/>
        <v>12</v>
      </c>
      <c r="L32" s="27">
        <v>16</v>
      </c>
      <c r="M32" s="25">
        <v>63</v>
      </c>
      <c r="N32" s="25" t="s">
        <v>136</v>
      </c>
      <c r="O32" s="25">
        <v>94</v>
      </c>
      <c r="Q32" s="25">
        <f t="shared" si="2"/>
        <v>12</v>
      </c>
      <c r="R32" s="25">
        <v>141</v>
      </c>
      <c r="S32" s="25">
        <v>1422</v>
      </c>
      <c r="T32" s="25" t="s">
        <v>136</v>
      </c>
      <c r="U32" s="25">
        <v>1312</v>
      </c>
      <c r="W32" s="25">
        <f t="shared" si="3"/>
        <v>12</v>
      </c>
      <c r="X32" s="25">
        <v>641</v>
      </c>
      <c r="Y32" s="25">
        <v>79390</v>
      </c>
      <c r="Z32" s="25">
        <v>478922</v>
      </c>
      <c r="AA32" s="25">
        <v>108610</v>
      </c>
    </row>
    <row r="33" spans="6:27" ht="15">
      <c r="F33" s="56"/>
      <c r="G33" s="56"/>
      <c r="H33" s="56"/>
      <c r="I33" s="56"/>
      <c r="J33" s="56"/>
      <c r="K33" s="25">
        <f t="shared" si="1"/>
        <v>13</v>
      </c>
      <c r="L33" s="27">
        <v>31</v>
      </c>
      <c r="M33" s="25">
        <v>47</v>
      </c>
      <c r="N33" s="25" t="s">
        <v>136</v>
      </c>
      <c r="O33" s="25">
        <v>78</v>
      </c>
      <c r="Q33" s="25">
        <f t="shared" si="2"/>
        <v>13</v>
      </c>
      <c r="R33" s="25">
        <v>157</v>
      </c>
      <c r="S33" s="25">
        <v>1578</v>
      </c>
      <c r="T33" s="25" t="s">
        <v>136</v>
      </c>
      <c r="U33" s="25">
        <v>1312</v>
      </c>
      <c r="W33" s="25">
        <f t="shared" si="3"/>
        <v>13</v>
      </c>
      <c r="X33" s="25">
        <v>657</v>
      </c>
      <c r="Y33" s="25">
        <v>82906</v>
      </c>
      <c r="Z33" s="25">
        <v>495828</v>
      </c>
      <c r="AA33" s="25">
        <v>109875</v>
      </c>
    </row>
    <row r="34" spans="6:27" ht="15">
      <c r="F34" s="56"/>
      <c r="G34" s="56"/>
      <c r="H34" s="56"/>
      <c r="I34" s="56"/>
      <c r="J34" s="56"/>
      <c r="K34" s="25">
        <f t="shared" si="1"/>
        <v>14</v>
      </c>
      <c r="L34" s="27">
        <v>16</v>
      </c>
      <c r="M34" s="25">
        <v>63</v>
      </c>
      <c r="N34" s="25" t="s">
        <v>136</v>
      </c>
      <c r="O34" s="25">
        <v>94</v>
      </c>
      <c r="Q34" s="25">
        <f t="shared" si="2"/>
        <v>14</v>
      </c>
      <c r="R34" s="25">
        <v>140</v>
      </c>
      <c r="S34" s="25">
        <v>1546</v>
      </c>
      <c r="T34" s="25" t="s">
        <v>136</v>
      </c>
      <c r="U34" s="25">
        <v>1312</v>
      </c>
      <c r="W34" s="25">
        <f t="shared" si="3"/>
        <v>14</v>
      </c>
      <c r="X34" s="25">
        <v>641</v>
      </c>
      <c r="Y34" s="25">
        <v>88109</v>
      </c>
      <c r="Z34" s="25">
        <v>280297</v>
      </c>
      <c r="AA34" s="25">
        <v>107297</v>
      </c>
    </row>
    <row r="35" spans="11:27" ht="15">
      <c r="K35" s="25">
        <f t="shared" si="1"/>
        <v>15</v>
      </c>
      <c r="L35" s="27">
        <v>31</v>
      </c>
      <c r="M35" s="25">
        <v>47</v>
      </c>
      <c r="N35" s="25" t="s">
        <v>136</v>
      </c>
      <c r="O35" s="25">
        <v>93</v>
      </c>
      <c r="Q35" s="25">
        <f t="shared" si="2"/>
        <v>15</v>
      </c>
      <c r="R35" s="25">
        <v>156</v>
      </c>
      <c r="S35" s="25">
        <v>1438</v>
      </c>
      <c r="T35" s="25" t="s">
        <v>136</v>
      </c>
      <c r="U35" s="25">
        <v>1406</v>
      </c>
      <c r="W35" s="25">
        <f t="shared" si="3"/>
        <v>15</v>
      </c>
      <c r="X35" s="25">
        <v>656</v>
      </c>
      <c r="Y35" s="25">
        <v>77406</v>
      </c>
      <c r="Z35" s="25">
        <v>424000</v>
      </c>
      <c r="AA35" s="25">
        <v>152110</v>
      </c>
    </row>
    <row r="36" spans="11:27" ht="15">
      <c r="K36" s="25">
        <f t="shared" si="1"/>
        <v>16</v>
      </c>
      <c r="L36" s="27">
        <v>16</v>
      </c>
      <c r="M36" s="25">
        <v>47</v>
      </c>
      <c r="N36" s="25" t="s">
        <v>136</v>
      </c>
      <c r="O36" s="25">
        <v>78</v>
      </c>
      <c r="Q36" s="25">
        <f t="shared" si="2"/>
        <v>16</v>
      </c>
      <c r="R36" s="25">
        <v>140</v>
      </c>
      <c r="S36" s="25">
        <v>1328</v>
      </c>
      <c r="T36" s="25" t="s">
        <v>136</v>
      </c>
      <c r="U36" s="25">
        <v>1313</v>
      </c>
      <c r="W36" s="25">
        <f t="shared" si="3"/>
        <v>16</v>
      </c>
      <c r="X36" s="25">
        <v>657</v>
      </c>
      <c r="Y36" s="25">
        <v>74609</v>
      </c>
      <c r="Z36" s="25">
        <v>416063</v>
      </c>
      <c r="AA36" s="25">
        <v>104437</v>
      </c>
    </row>
    <row r="37" spans="11:27" ht="15">
      <c r="K37" s="25">
        <f t="shared" si="1"/>
        <v>17</v>
      </c>
      <c r="L37" s="27">
        <v>32</v>
      </c>
      <c r="M37" s="25">
        <v>93</v>
      </c>
      <c r="N37" s="25" t="s">
        <v>136</v>
      </c>
      <c r="O37" s="25">
        <v>78</v>
      </c>
      <c r="Q37" s="25">
        <f t="shared" si="2"/>
        <v>17</v>
      </c>
      <c r="R37" s="25">
        <v>140</v>
      </c>
      <c r="S37" s="25">
        <v>1328</v>
      </c>
      <c r="T37" s="25" t="s">
        <v>136</v>
      </c>
      <c r="U37" s="25">
        <v>1344</v>
      </c>
      <c r="W37" s="25">
        <f t="shared" si="3"/>
        <v>17</v>
      </c>
      <c r="X37" s="25">
        <v>656</v>
      </c>
      <c r="Y37" s="25">
        <v>70954</v>
      </c>
      <c r="Z37" s="25">
        <v>416063</v>
      </c>
      <c r="AA37" s="25">
        <v>102969</v>
      </c>
    </row>
    <row r="38" spans="11:27" ht="15">
      <c r="K38" s="25">
        <f t="shared" si="1"/>
        <v>18</v>
      </c>
      <c r="L38" s="27">
        <v>31</v>
      </c>
      <c r="M38" s="25">
        <v>47</v>
      </c>
      <c r="N38" s="25" t="s">
        <v>136</v>
      </c>
      <c r="O38" s="25">
        <v>94</v>
      </c>
      <c r="Q38" s="25">
        <f t="shared" si="2"/>
        <v>18</v>
      </c>
      <c r="R38" s="25">
        <v>140</v>
      </c>
      <c r="S38" s="25">
        <v>1296</v>
      </c>
      <c r="T38" s="25" t="s">
        <v>136</v>
      </c>
      <c r="U38" s="25">
        <v>1329</v>
      </c>
      <c r="W38" s="25">
        <f t="shared" si="3"/>
        <v>18</v>
      </c>
      <c r="X38" s="25">
        <v>640</v>
      </c>
      <c r="Y38" s="25">
        <v>70812</v>
      </c>
      <c r="Z38" s="25">
        <v>279094</v>
      </c>
      <c r="AA38" s="25">
        <v>104985</v>
      </c>
    </row>
    <row r="39" spans="11:27" ht="15">
      <c r="K39" s="25">
        <f t="shared" si="1"/>
        <v>19</v>
      </c>
      <c r="L39" s="27">
        <v>32</v>
      </c>
      <c r="M39" s="25">
        <v>47</v>
      </c>
      <c r="N39" s="25" t="s">
        <v>136</v>
      </c>
      <c r="O39" s="25">
        <v>94</v>
      </c>
      <c r="Q39" s="25">
        <f t="shared" si="2"/>
        <v>19</v>
      </c>
      <c r="R39" s="25">
        <v>140</v>
      </c>
      <c r="S39" s="25">
        <v>1375</v>
      </c>
      <c r="T39" s="25" t="s">
        <v>136</v>
      </c>
      <c r="U39" s="25">
        <v>1328</v>
      </c>
      <c r="W39" s="25">
        <f t="shared" si="3"/>
        <v>19</v>
      </c>
      <c r="X39" s="25">
        <v>672</v>
      </c>
      <c r="Y39" s="25">
        <v>70891</v>
      </c>
      <c r="Z39" s="25">
        <v>398792</v>
      </c>
      <c r="AA39" s="25">
        <v>108703</v>
      </c>
    </row>
    <row r="40" spans="11:27" ht="15">
      <c r="K40" s="25">
        <f t="shared" si="1"/>
        <v>20</v>
      </c>
      <c r="L40" s="27">
        <v>31</v>
      </c>
      <c r="M40" s="25">
        <v>62</v>
      </c>
      <c r="N40" s="25" t="s">
        <v>136</v>
      </c>
      <c r="O40" s="25">
        <v>78</v>
      </c>
      <c r="Q40" s="25">
        <f t="shared" si="2"/>
        <v>20</v>
      </c>
      <c r="R40" s="25">
        <v>140</v>
      </c>
      <c r="S40" s="25">
        <v>1359</v>
      </c>
      <c r="T40" s="25" t="s">
        <v>136</v>
      </c>
      <c r="U40" s="25">
        <v>1328</v>
      </c>
      <c r="W40" s="25">
        <f t="shared" si="3"/>
        <v>20</v>
      </c>
      <c r="X40" s="25">
        <v>656</v>
      </c>
      <c r="Y40" s="25">
        <v>70875</v>
      </c>
      <c r="Z40" s="25">
        <v>362812</v>
      </c>
      <c r="AA40" s="25">
        <v>104250</v>
      </c>
    </row>
    <row r="41" spans="11:27" ht="75">
      <c r="K41" s="40" t="s">
        <v>68</v>
      </c>
      <c r="L41" s="25">
        <f>SUM(L20:L40)/20</f>
        <v>25.8</v>
      </c>
      <c r="M41" s="25">
        <f>SUM(M20:M40)/20</f>
        <v>55.45</v>
      </c>
      <c r="N41" s="25">
        <f>Teste1!N40</f>
        <v>146.95</v>
      </c>
      <c r="O41" s="25">
        <f>SUM(O20:O40)/20</f>
        <v>87.35</v>
      </c>
      <c r="Q41" s="40" t="s">
        <v>68</v>
      </c>
      <c r="R41" s="25">
        <f>SUM(R20:R40)/20</f>
        <v>138.95</v>
      </c>
      <c r="S41" s="25">
        <f>SUM(S20:S40)/20</f>
        <v>1454.7</v>
      </c>
      <c r="T41" s="25">
        <f>Teste1!T40</f>
        <v>0</v>
      </c>
      <c r="U41" s="25">
        <f>SUM(U20:U40)/20</f>
        <v>1319.55</v>
      </c>
      <c r="W41" s="40" t="s">
        <v>68</v>
      </c>
      <c r="X41" s="25">
        <f>SUM(X20:X40)/20</f>
        <v>650.85</v>
      </c>
      <c r="Y41" s="25">
        <f>SUM(Y20:Y40)/20</f>
        <v>80525.75</v>
      </c>
      <c r="Z41" s="25">
        <f>SUM(Z20:Z40)/20</f>
        <v>436768.55</v>
      </c>
      <c r="AA41" s="25">
        <f>SUM(AA20:AA40)/20</f>
        <v>104181.4</v>
      </c>
    </row>
    <row r="42" spans="11:27" ht="15">
      <c r="K42" s="6" t="s">
        <v>97</v>
      </c>
      <c r="L42" s="26" t="s">
        <v>67</v>
      </c>
      <c r="M42" s="28"/>
      <c r="N42" s="28"/>
      <c r="O42" s="29"/>
      <c r="Q42" s="6" t="s">
        <v>102</v>
      </c>
      <c r="R42" s="26" t="s">
        <v>67</v>
      </c>
      <c r="S42" s="28"/>
      <c r="T42" s="28"/>
      <c r="U42" s="29"/>
      <c r="W42" s="6" t="s">
        <v>108</v>
      </c>
      <c r="X42" s="26" t="s">
        <v>67</v>
      </c>
      <c r="Y42" s="28"/>
      <c r="Z42" s="28"/>
      <c r="AA42" s="29"/>
    </row>
    <row r="43" spans="11:27" ht="15">
      <c r="K43" s="40" t="s">
        <v>96</v>
      </c>
      <c r="L43" s="6" t="s">
        <v>6</v>
      </c>
      <c r="M43" s="6" t="s">
        <v>7</v>
      </c>
      <c r="N43" s="6" t="s">
        <v>8</v>
      </c>
      <c r="O43" s="6" t="s">
        <v>49</v>
      </c>
      <c r="Q43" s="40" t="s">
        <v>96</v>
      </c>
      <c r="R43" s="6" t="s">
        <v>6</v>
      </c>
      <c r="S43" s="6" t="s">
        <v>7</v>
      </c>
      <c r="T43" s="6" t="s">
        <v>8</v>
      </c>
      <c r="U43" s="6" t="s">
        <v>49</v>
      </c>
      <c r="W43" s="40" t="s">
        <v>96</v>
      </c>
      <c r="X43" s="6" t="s">
        <v>6</v>
      </c>
      <c r="Y43" s="6" t="s">
        <v>7</v>
      </c>
      <c r="Z43" s="6" t="s">
        <v>8</v>
      </c>
      <c r="AA43" s="6" t="s">
        <v>49</v>
      </c>
    </row>
    <row r="44" spans="11:27" ht="15">
      <c r="K44" s="25">
        <v>1</v>
      </c>
      <c r="L44" s="25">
        <v>16</v>
      </c>
      <c r="M44" s="25">
        <v>16</v>
      </c>
      <c r="N44" s="25" t="s">
        <v>136</v>
      </c>
      <c r="O44" s="25">
        <v>32</v>
      </c>
      <c r="Q44" s="25">
        <v>1</v>
      </c>
      <c r="R44" s="25">
        <v>47</v>
      </c>
      <c r="S44" s="25">
        <v>1109</v>
      </c>
      <c r="T44" s="25" t="s">
        <v>136</v>
      </c>
      <c r="U44" s="25">
        <v>1062</v>
      </c>
      <c r="W44" s="25">
        <v>1</v>
      </c>
      <c r="X44" s="25">
        <v>16</v>
      </c>
      <c r="Y44" s="25">
        <v>16</v>
      </c>
      <c r="Z44" s="52">
        <v>94</v>
      </c>
      <c r="AA44" s="25">
        <v>32</v>
      </c>
    </row>
    <row r="45" spans="11:27" ht="15">
      <c r="K45" s="25">
        <f>K44+1</f>
        <v>2</v>
      </c>
      <c r="L45" s="25">
        <v>16</v>
      </c>
      <c r="M45" s="25">
        <v>16</v>
      </c>
      <c r="N45" s="25" t="s">
        <v>136</v>
      </c>
      <c r="O45" s="25">
        <v>31</v>
      </c>
      <c r="Q45" s="25">
        <f>Q44+1</f>
        <v>2</v>
      </c>
      <c r="R45" s="25">
        <v>141</v>
      </c>
      <c r="S45" s="25">
        <v>1079</v>
      </c>
      <c r="T45" s="25" t="s">
        <v>136</v>
      </c>
      <c r="U45" s="25">
        <v>1157</v>
      </c>
      <c r="W45" s="25">
        <f>W44+1</f>
        <v>2</v>
      </c>
      <c r="X45" s="25">
        <v>16</v>
      </c>
      <c r="Y45" s="25">
        <v>15</v>
      </c>
      <c r="Z45" s="25">
        <v>63</v>
      </c>
      <c r="AA45" s="25">
        <v>31</v>
      </c>
    </row>
    <row r="46" spans="11:27" ht="15">
      <c r="K46" s="25">
        <f aca="true" t="shared" si="4" ref="K46:K63">K45+1</f>
        <v>3</v>
      </c>
      <c r="L46" s="25">
        <v>15</v>
      </c>
      <c r="M46" s="25">
        <v>16</v>
      </c>
      <c r="N46" s="25" t="s">
        <v>136</v>
      </c>
      <c r="O46" s="25">
        <v>31</v>
      </c>
      <c r="Q46" s="25">
        <f aca="true" t="shared" si="5" ref="Q46:Q63">Q45+1</f>
        <v>3</v>
      </c>
      <c r="R46" s="25">
        <v>140</v>
      </c>
      <c r="S46" s="25">
        <v>1062</v>
      </c>
      <c r="T46" s="25" t="s">
        <v>136</v>
      </c>
      <c r="U46" s="25">
        <v>1219</v>
      </c>
      <c r="W46" s="25">
        <f aca="true" t="shared" si="6" ref="W46:W63">W45+1</f>
        <v>3</v>
      </c>
      <c r="X46" s="25">
        <v>16</v>
      </c>
      <c r="Y46" s="25">
        <v>31</v>
      </c>
      <c r="Z46" s="25">
        <v>47</v>
      </c>
      <c r="AA46" s="25">
        <v>31</v>
      </c>
    </row>
    <row r="47" spans="11:27" ht="15">
      <c r="K47" s="25">
        <f t="shared" si="4"/>
        <v>4</v>
      </c>
      <c r="L47" s="25">
        <v>15</v>
      </c>
      <c r="M47" s="25">
        <v>16</v>
      </c>
      <c r="N47" s="25" t="s">
        <v>136</v>
      </c>
      <c r="O47" s="25">
        <v>31</v>
      </c>
      <c r="Q47" s="25">
        <f t="shared" si="5"/>
        <v>4</v>
      </c>
      <c r="R47" s="25">
        <v>141</v>
      </c>
      <c r="S47" s="25">
        <v>1078</v>
      </c>
      <c r="T47" s="25" t="s">
        <v>136</v>
      </c>
      <c r="U47" s="25">
        <v>1156</v>
      </c>
      <c r="W47" s="25">
        <f t="shared" si="6"/>
        <v>4</v>
      </c>
      <c r="X47" s="25">
        <v>15</v>
      </c>
      <c r="Y47" s="25">
        <v>16</v>
      </c>
      <c r="Z47" s="25">
        <v>47</v>
      </c>
      <c r="AA47" s="25">
        <v>15</v>
      </c>
    </row>
    <row r="48" spans="11:27" ht="15">
      <c r="K48" s="25">
        <f t="shared" si="4"/>
        <v>5</v>
      </c>
      <c r="L48" s="25">
        <v>16</v>
      </c>
      <c r="M48" s="25">
        <v>16</v>
      </c>
      <c r="N48" s="25" t="s">
        <v>136</v>
      </c>
      <c r="O48" s="25">
        <v>31</v>
      </c>
      <c r="Q48" s="25">
        <f t="shared" si="5"/>
        <v>5</v>
      </c>
      <c r="R48" s="25">
        <v>140</v>
      </c>
      <c r="S48" s="25">
        <v>1094</v>
      </c>
      <c r="T48" s="25" t="s">
        <v>136</v>
      </c>
      <c r="U48" s="25">
        <v>1219</v>
      </c>
      <c r="W48" s="25">
        <f t="shared" si="6"/>
        <v>5</v>
      </c>
      <c r="X48" s="25">
        <v>16</v>
      </c>
      <c r="Y48" s="25">
        <v>16</v>
      </c>
      <c r="Z48" s="25">
        <v>62</v>
      </c>
      <c r="AA48" s="25">
        <v>16</v>
      </c>
    </row>
    <row r="49" spans="11:27" ht="15">
      <c r="K49" s="25">
        <f t="shared" si="4"/>
        <v>6</v>
      </c>
      <c r="L49" s="27">
        <v>16</v>
      </c>
      <c r="M49" s="25">
        <v>16</v>
      </c>
      <c r="N49" s="25" t="s">
        <v>136</v>
      </c>
      <c r="O49" s="25">
        <v>31</v>
      </c>
      <c r="Q49" s="25">
        <f t="shared" si="5"/>
        <v>6</v>
      </c>
      <c r="R49" s="25">
        <v>141</v>
      </c>
      <c r="S49" s="25">
        <v>1079</v>
      </c>
      <c r="T49" s="25" t="s">
        <v>136</v>
      </c>
      <c r="U49" s="25">
        <v>1156</v>
      </c>
      <c r="W49" s="25">
        <f t="shared" si="6"/>
        <v>6</v>
      </c>
      <c r="X49" s="25">
        <v>16</v>
      </c>
      <c r="Y49" s="25">
        <v>15</v>
      </c>
      <c r="Z49" s="25">
        <v>109</v>
      </c>
      <c r="AA49" s="25">
        <v>32</v>
      </c>
    </row>
    <row r="50" spans="11:27" ht="15">
      <c r="K50" s="25">
        <f t="shared" si="4"/>
        <v>7</v>
      </c>
      <c r="L50" s="27">
        <v>16</v>
      </c>
      <c r="M50" s="25">
        <v>15</v>
      </c>
      <c r="N50" s="25" t="s">
        <v>136</v>
      </c>
      <c r="O50" s="25">
        <v>32</v>
      </c>
      <c r="Q50" s="25">
        <f t="shared" si="5"/>
        <v>7</v>
      </c>
      <c r="R50" s="25">
        <v>157</v>
      </c>
      <c r="S50" s="25">
        <v>1047</v>
      </c>
      <c r="T50" s="25" t="s">
        <v>136</v>
      </c>
      <c r="U50" s="25">
        <v>1259</v>
      </c>
      <c r="W50" s="25">
        <f t="shared" si="6"/>
        <v>7</v>
      </c>
      <c r="X50" s="25">
        <v>15</v>
      </c>
      <c r="Y50" s="25">
        <v>16</v>
      </c>
      <c r="Z50" s="25">
        <v>47</v>
      </c>
      <c r="AA50" s="25">
        <v>31</v>
      </c>
    </row>
    <row r="51" spans="11:27" ht="15">
      <c r="K51" s="25">
        <f t="shared" si="4"/>
        <v>8</v>
      </c>
      <c r="L51" s="27">
        <v>16</v>
      </c>
      <c r="M51" s="25">
        <v>16</v>
      </c>
      <c r="N51" s="25" t="s">
        <v>136</v>
      </c>
      <c r="O51" s="25">
        <v>31</v>
      </c>
      <c r="Q51" s="25">
        <f t="shared" si="5"/>
        <v>8</v>
      </c>
      <c r="R51" s="25">
        <v>157</v>
      </c>
      <c r="S51" s="25">
        <v>1078</v>
      </c>
      <c r="T51" s="25" t="s">
        <v>136</v>
      </c>
      <c r="U51" s="25">
        <v>1234</v>
      </c>
      <c r="W51" s="25">
        <f t="shared" si="6"/>
        <v>8</v>
      </c>
      <c r="X51" s="25">
        <v>15</v>
      </c>
      <c r="Y51" s="25">
        <v>16</v>
      </c>
      <c r="Z51" s="27">
        <v>47</v>
      </c>
      <c r="AA51" s="25">
        <v>31</v>
      </c>
    </row>
    <row r="52" spans="11:27" ht="15">
      <c r="K52" s="25">
        <f t="shared" si="4"/>
        <v>9</v>
      </c>
      <c r="L52" s="27">
        <v>15</v>
      </c>
      <c r="M52" s="25">
        <v>15</v>
      </c>
      <c r="N52" s="25" t="s">
        <v>136</v>
      </c>
      <c r="O52" s="25">
        <v>31</v>
      </c>
      <c r="Q52" s="25">
        <f t="shared" si="5"/>
        <v>9</v>
      </c>
      <c r="R52" s="25">
        <v>156</v>
      </c>
      <c r="S52" s="25">
        <v>1125</v>
      </c>
      <c r="T52" s="25" t="s">
        <v>136</v>
      </c>
      <c r="U52" s="25">
        <v>1281</v>
      </c>
      <c r="W52" s="25">
        <f t="shared" si="6"/>
        <v>9</v>
      </c>
      <c r="X52" s="25">
        <v>16</v>
      </c>
      <c r="Y52" s="25">
        <v>16</v>
      </c>
      <c r="Z52" s="27">
        <v>47</v>
      </c>
      <c r="AA52" s="25">
        <v>31</v>
      </c>
    </row>
    <row r="53" spans="11:27" ht="15">
      <c r="K53" s="25">
        <f t="shared" si="4"/>
        <v>10</v>
      </c>
      <c r="L53" s="27">
        <v>16</v>
      </c>
      <c r="M53" s="25">
        <v>15</v>
      </c>
      <c r="N53" s="25" t="s">
        <v>136</v>
      </c>
      <c r="O53" s="25">
        <v>32</v>
      </c>
      <c r="Q53" s="25">
        <f t="shared" si="5"/>
        <v>10</v>
      </c>
      <c r="R53" s="25">
        <v>141</v>
      </c>
      <c r="S53" s="25">
        <v>1079</v>
      </c>
      <c r="T53" s="25" t="s">
        <v>136</v>
      </c>
      <c r="U53" s="25">
        <v>1250</v>
      </c>
      <c r="W53" s="25">
        <f t="shared" si="6"/>
        <v>10</v>
      </c>
      <c r="X53" s="25">
        <v>15</v>
      </c>
      <c r="Y53" s="25">
        <v>15</v>
      </c>
      <c r="Z53" s="27">
        <v>47</v>
      </c>
      <c r="AA53" s="25">
        <v>16</v>
      </c>
    </row>
    <row r="54" spans="11:27" ht="15">
      <c r="K54" s="25">
        <f t="shared" si="4"/>
        <v>11</v>
      </c>
      <c r="L54" s="27">
        <v>15</v>
      </c>
      <c r="M54" s="25">
        <v>16</v>
      </c>
      <c r="N54" s="25" t="s">
        <v>136</v>
      </c>
      <c r="O54" s="25">
        <v>31</v>
      </c>
      <c r="Q54" s="25">
        <f t="shared" si="5"/>
        <v>11</v>
      </c>
      <c r="R54" s="25">
        <v>141</v>
      </c>
      <c r="S54" s="25">
        <v>1109</v>
      </c>
      <c r="T54" s="25" t="s">
        <v>136</v>
      </c>
      <c r="U54" s="25">
        <v>1250</v>
      </c>
      <c r="W54" s="25">
        <f t="shared" si="6"/>
        <v>11</v>
      </c>
      <c r="X54" s="25">
        <v>16</v>
      </c>
      <c r="Y54" s="25">
        <v>15</v>
      </c>
      <c r="Z54" s="27">
        <v>62</v>
      </c>
      <c r="AA54" s="25">
        <v>16</v>
      </c>
    </row>
    <row r="55" spans="11:27" ht="15">
      <c r="K55" s="25">
        <f t="shared" si="4"/>
        <v>12</v>
      </c>
      <c r="L55" s="27">
        <v>15</v>
      </c>
      <c r="M55" s="25">
        <v>15</v>
      </c>
      <c r="N55" s="25" t="s">
        <v>136</v>
      </c>
      <c r="O55" s="25">
        <v>31</v>
      </c>
      <c r="Q55" s="25">
        <f t="shared" si="5"/>
        <v>12</v>
      </c>
      <c r="R55" s="25">
        <v>140</v>
      </c>
      <c r="S55" s="25">
        <v>1109</v>
      </c>
      <c r="T55" s="25" t="s">
        <v>136</v>
      </c>
      <c r="U55" s="25">
        <v>1218</v>
      </c>
      <c r="W55" s="25">
        <f t="shared" si="6"/>
        <v>12</v>
      </c>
      <c r="X55" s="25">
        <v>15</v>
      </c>
      <c r="Y55" s="25">
        <v>16</v>
      </c>
      <c r="Z55" s="27">
        <v>63</v>
      </c>
      <c r="AA55" s="25">
        <v>31</v>
      </c>
    </row>
    <row r="56" spans="11:27" ht="15">
      <c r="K56" s="25">
        <f t="shared" si="4"/>
        <v>13</v>
      </c>
      <c r="L56" s="27">
        <v>15</v>
      </c>
      <c r="M56" s="25">
        <v>15</v>
      </c>
      <c r="N56" s="25" t="s">
        <v>136</v>
      </c>
      <c r="O56" s="25">
        <v>32</v>
      </c>
      <c r="Q56" s="25">
        <f t="shared" si="5"/>
        <v>13</v>
      </c>
      <c r="R56" s="25">
        <v>156</v>
      </c>
      <c r="S56" s="25">
        <v>1078</v>
      </c>
      <c r="T56" s="25" t="s">
        <v>136</v>
      </c>
      <c r="U56" s="25">
        <v>1250</v>
      </c>
      <c r="W56" s="25">
        <f t="shared" si="6"/>
        <v>13</v>
      </c>
      <c r="X56" s="25">
        <v>16</v>
      </c>
      <c r="Y56" s="25">
        <v>15</v>
      </c>
      <c r="Z56" s="25">
        <v>62</v>
      </c>
      <c r="AA56" s="25">
        <v>32</v>
      </c>
    </row>
    <row r="57" spans="11:27" ht="15">
      <c r="K57" s="25">
        <f t="shared" si="4"/>
        <v>14</v>
      </c>
      <c r="L57" s="27">
        <v>16</v>
      </c>
      <c r="M57" s="25">
        <v>16</v>
      </c>
      <c r="N57" s="25" t="s">
        <v>136</v>
      </c>
      <c r="O57" s="25">
        <v>31</v>
      </c>
      <c r="Q57" s="25">
        <f t="shared" si="5"/>
        <v>14</v>
      </c>
      <c r="R57" s="25">
        <v>140</v>
      </c>
      <c r="S57" s="25">
        <v>1078</v>
      </c>
      <c r="T57" s="25" t="s">
        <v>136</v>
      </c>
      <c r="U57" s="25">
        <v>1250</v>
      </c>
      <c r="W57" s="25">
        <f t="shared" si="6"/>
        <v>14</v>
      </c>
      <c r="X57" s="25">
        <v>16</v>
      </c>
      <c r="Y57" s="25">
        <v>16</v>
      </c>
      <c r="Z57" s="25">
        <v>62</v>
      </c>
      <c r="AA57" s="25">
        <v>32</v>
      </c>
    </row>
    <row r="58" spans="11:27" ht="15">
      <c r="K58" s="25">
        <f t="shared" si="4"/>
        <v>15</v>
      </c>
      <c r="L58" s="27">
        <v>15</v>
      </c>
      <c r="M58" s="25">
        <v>15</v>
      </c>
      <c r="N58" s="25" t="s">
        <v>136</v>
      </c>
      <c r="O58" s="25">
        <v>31</v>
      </c>
      <c r="Q58" s="25">
        <f t="shared" si="5"/>
        <v>15</v>
      </c>
      <c r="R58" s="25">
        <v>141</v>
      </c>
      <c r="S58" s="25">
        <v>1093</v>
      </c>
      <c r="T58" s="25" t="s">
        <v>136</v>
      </c>
      <c r="U58" s="25">
        <v>1219</v>
      </c>
      <c r="W58" s="25">
        <f t="shared" si="6"/>
        <v>15</v>
      </c>
      <c r="X58" s="25">
        <v>15</v>
      </c>
      <c r="Y58" s="25">
        <v>16</v>
      </c>
      <c r="Z58" s="25">
        <v>62</v>
      </c>
      <c r="AA58" s="25">
        <v>31</v>
      </c>
    </row>
    <row r="59" spans="11:27" ht="15">
      <c r="K59" s="25">
        <f t="shared" si="4"/>
        <v>16</v>
      </c>
      <c r="L59" s="27">
        <v>15</v>
      </c>
      <c r="M59" s="25">
        <v>16</v>
      </c>
      <c r="N59" s="25" t="s">
        <v>136</v>
      </c>
      <c r="O59" s="25">
        <v>31</v>
      </c>
      <c r="Q59" s="25">
        <f t="shared" si="5"/>
        <v>16</v>
      </c>
      <c r="R59" s="25">
        <v>141</v>
      </c>
      <c r="S59" s="25">
        <v>1078</v>
      </c>
      <c r="T59" s="25" t="s">
        <v>136</v>
      </c>
      <c r="U59" s="25">
        <v>1234</v>
      </c>
      <c r="W59" s="25">
        <f t="shared" si="6"/>
        <v>16</v>
      </c>
      <c r="X59" s="25">
        <v>15</v>
      </c>
      <c r="Y59" s="25">
        <v>16</v>
      </c>
      <c r="Z59" s="25">
        <v>47</v>
      </c>
      <c r="AA59" s="25">
        <v>31</v>
      </c>
    </row>
    <row r="60" spans="11:27" ht="15">
      <c r="K60" s="25">
        <f t="shared" si="4"/>
        <v>17</v>
      </c>
      <c r="L60" s="27">
        <v>16</v>
      </c>
      <c r="M60" s="25">
        <v>15</v>
      </c>
      <c r="N60" s="25" t="s">
        <v>136</v>
      </c>
      <c r="O60" s="25">
        <v>47</v>
      </c>
      <c r="Q60" s="25">
        <f t="shared" si="5"/>
        <v>17</v>
      </c>
      <c r="R60" s="25">
        <v>140</v>
      </c>
      <c r="S60" s="25">
        <v>1062</v>
      </c>
      <c r="T60" s="25" t="s">
        <v>136</v>
      </c>
      <c r="U60" s="25">
        <v>1219</v>
      </c>
      <c r="W60" s="25">
        <f t="shared" si="6"/>
        <v>17</v>
      </c>
      <c r="X60" s="25">
        <v>16</v>
      </c>
      <c r="Y60" s="25">
        <v>16</v>
      </c>
      <c r="Z60" s="25">
        <v>47</v>
      </c>
      <c r="AA60" s="25">
        <v>31</v>
      </c>
    </row>
    <row r="61" spans="11:27" ht="15">
      <c r="K61" s="25">
        <f t="shared" si="4"/>
        <v>18</v>
      </c>
      <c r="L61" s="27">
        <v>15</v>
      </c>
      <c r="M61" s="25">
        <v>16</v>
      </c>
      <c r="N61" s="25" t="s">
        <v>136</v>
      </c>
      <c r="O61" s="25">
        <v>31</v>
      </c>
      <c r="Q61" s="25">
        <f t="shared" si="5"/>
        <v>18</v>
      </c>
      <c r="R61" s="25">
        <v>141</v>
      </c>
      <c r="S61" s="25">
        <v>1078</v>
      </c>
      <c r="T61" s="25" t="s">
        <v>136</v>
      </c>
      <c r="U61" s="25">
        <v>1282</v>
      </c>
      <c r="W61" s="25">
        <f t="shared" si="6"/>
        <v>18</v>
      </c>
      <c r="X61" s="25">
        <v>16</v>
      </c>
      <c r="Y61" s="25">
        <v>16</v>
      </c>
      <c r="Z61" s="25">
        <v>46</v>
      </c>
      <c r="AA61" s="25">
        <v>31</v>
      </c>
    </row>
    <row r="62" spans="11:27" ht="15">
      <c r="K62" s="25">
        <f t="shared" si="4"/>
        <v>19</v>
      </c>
      <c r="L62" s="27">
        <v>15</v>
      </c>
      <c r="M62" s="25">
        <v>15</v>
      </c>
      <c r="N62" s="25" t="s">
        <v>136</v>
      </c>
      <c r="O62" s="25">
        <v>31</v>
      </c>
      <c r="Q62" s="25">
        <f t="shared" si="5"/>
        <v>19</v>
      </c>
      <c r="R62" s="25">
        <v>141</v>
      </c>
      <c r="S62" s="25">
        <v>1110</v>
      </c>
      <c r="T62" s="25" t="s">
        <v>136</v>
      </c>
      <c r="U62" s="25">
        <v>1266</v>
      </c>
      <c r="W62" s="25">
        <f t="shared" si="6"/>
        <v>19</v>
      </c>
      <c r="X62" s="25">
        <v>15</v>
      </c>
      <c r="Y62" s="25">
        <v>15</v>
      </c>
      <c r="Z62" s="25">
        <v>62</v>
      </c>
      <c r="AA62" s="25">
        <v>31</v>
      </c>
    </row>
    <row r="63" spans="11:27" ht="15">
      <c r="K63" s="25">
        <f t="shared" si="4"/>
        <v>20</v>
      </c>
      <c r="L63" s="27">
        <v>16</v>
      </c>
      <c r="M63" s="25">
        <v>16</v>
      </c>
      <c r="N63" s="25" t="s">
        <v>136</v>
      </c>
      <c r="O63" s="25">
        <v>47</v>
      </c>
      <c r="Q63" s="25">
        <f t="shared" si="5"/>
        <v>20</v>
      </c>
      <c r="R63" s="25">
        <v>156</v>
      </c>
      <c r="S63" s="25">
        <v>1062</v>
      </c>
      <c r="T63" s="25" t="s">
        <v>136</v>
      </c>
      <c r="U63" s="25">
        <v>1219</v>
      </c>
      <c r="W63" s="25">
        <f t="shared" si="6"/>
        <v>20</v>
      </c>
      <c r="X63" s="25">
        <v>16</v>
      </c>
      <c r="Y63" s="25">
        <v>16</v>
      </c>
      <c r="Z63" s="25">
        <v>62</v>
      </c>
      <c r="AA63" s="25">
        <v>31</v>
      </c>
    </row>
    <row r="64" spans="11:27" ht="75">
      <c r="K64" s="40" t="s">
        <v>68</v>
      </c>
      <c r="L64" s="25">
        <f>SUM(L43:L63)/20</f>
        <v>15.5</v>
      </c>
      <c r="M64" s="25">
        <f>SUM(M43:M63)/20</f>
        <v>15.6</v>
      </c>
      <c r="N64" s="25">
        <f>Teste1!N63</f>
        <v>67.5</v>
      </c>
      <c r="O64" s="25">
        <f>SUM(O43:O63)/20</f>
        <v>32.8</v>
      </c>
      <c r="Q64" s="40" t="s">
        <v>68</v>
      </c>
      <c r="R64" s="25">
        <f>SUM(R43:R63)/20</f>
        <v>139.9</v>
      </c>
      <c r="S64" s="25">
        <f>SUM(S43:S63)/20</f>
        <v>1084.35</v>
      </c>
      <c r="T64" s="25">
        <f>Teste1!T63</f>
        <v>1350</v>
      </c>
      <c r="U64" s="25">
        <f>SUM(U43:U63)/20</f>
        <v>1220</v>
      </c>
      <c r="W64" s="40" t="s">
        <v>68</v>
      </c>
      <c r="X64" s="25">
        <f>SUM(X43:X63)/20</f>
        <v>15.6</v>
      </c>
      <c r="Y64" s="25">
        <f>SUM(Y43:Y63)/20</f>
        <v>16.45</v>
      </c>
      <c r="Z64" s="25">
        <f>SUM(Z43:Z63)/20</f>
        <v>59.25</v>
      </c>
      <c r="AA64" s="25">
        <f>SUM(AA43:AA63)/20</f>
        <v>28.15</v>
      </c>
    </row>
    <row r="65" spans="11:27" ht="15">
      <c r="K65" s="6" t="s">
        <v>98</v>
      </c>
      <c r="L65" s="26" t="s">
        <v>67</v>
      </c>
      <c r="M65" s="28"/>
      <c r="N65" s="28"/>
      <c r="O65" s="29"/>
      <c r="Q65" s="6" t="s">
        <v>101</v>
      </c>
      <c r="R65" s="26" t="s">
        <v>67</v>
      </c>
      <c r="S65" s="28"/>
      <c r="T65" s="28"/>
      <c r="U65" s="29"/>
      <c r="W65" s="6" t="s">
        <v>109</v>
      </c>
      <c r="X65" s="26" t="s">
        <v>67</v>
      </c>
      <c r="Y65" s="28"/>
      <c r="Z65" s="28"/>
      <c r="AA65" s="29"/>
    </row>
    <row r="66" spans="11:27" ht="15">
      <c r="K66" s="40" t="s">
        <v>96</v>
      </c>
      <c r="L66" s="6" t="s">
        <v>6</v>
      </c>
      <c r="M66" s="6" t="s">
        <v>7</v>
      </c>
      <c r="N66" s="6" t="s">
        <v>8</v>
      </c>
      <c r="O66" s="6" t="s">
        <v>49</v>
      </c>
      <c r="Q66" s="40" t="s">
        <v>96</v>
      </c>
      <c r="R66" s="6" t="s">
        <v>6</v>
      </c>
      <c r="S66" s="6" t="s">
        <v>7</v>
      </c>
      <c r="T66" s="6" t="s">
        <v>8</v>
      </c>
      <c r="U66" s="6" t="s">
        <v>49</v>
      </c>
      <c r="W66" s="40" t="s">
        <v>96</v>
      </c>
      <c r="X66" s="6" t="s">
        <v>6</v>
      </c>
      <c r="Y66" s="6" t="s">
        <v>7</v>
      </c>
      <c r="Z66" s="6" t="s">
        <v>8</v>
      </c>
      <c r="AA66" s="6" t="s">
        <v>49</v>
      </c>
    </row>
    <row r="67" spans="11:27" ht="15">
      <c r="K67" s="25">
        <v>1</v>
      </c>
      <c r="L67" s="25">
        <v>16</v>
      </c>
      <c r="M67" s="25">
        <v>16</v>
      </c>
      <c r="N67" s="25" t="s">
        <v>136</v>
      </c>
      <c r="O67" s="25">
        <v>31</v>
      </c>
      <c r="Q67" s="25">
        <v>1</v>
      </c>
      <c r="R67" s="25">
        <v>141</v>
      </c>
      <c r="S67" s="25">
        <v>969</v>
      </c>
      <c r="T67" s="25" t="s">
        <v>136</v>
      </c>
      <c r="U67" s="25">
        <v>563</v>
      </c>
      <c r="W67" s="25">
        <v>1</v>
      </c>
      <c r="X67" s="25">
        <v>1390</v>
      </c>
      <c r="Y67" s="25">
        <v>586843</v>
      </c>
      <c r="Z67" s="25">
        <v>3848296</v>
      </c>
      <c r="AA67" s="25">
        <v>5440250</v>
      </c>
    </row>
    <row r="68" spans="11:27" ht="15">
      <c r="K68" s="25">
        <f>K67+1</f>
        <v>2</v>
      </c>
      <c r="L68" s="25">
        <v>16</v>
      </c>
      <c r="M68" s="25">
        <v>16</v>
      </c>
      <c r="N68" s="25" t="s">
        <v>136</v>
      </c>
      <c r="O68" s="25">
        <v>47</v>
      </c>
      <c r="Q68" s="25">
        <f>Q67+1</f>
        <v>2</v>
      </c>
      <c r="R68" s="25">
        <v>141</v>
      </c>
      <c r="S68" s="25">
        <v>1000</v>
      </c>
      <c r="T68" s="25" t="s">
        <v>136</v>
      </c>
      <c r="U68" s="25">
        <v>532</v>
      </c>
      <c r="W68" s="25">
        <f>W67+1</f>
        <v>2</v>
      </c>
      <c r="X68" s="25">
        <v>1375</v>
      </c>
      <c r="Y68" s="25">
        <v>626031</v>
      </c>
      <c r="Z68" s="25">
        <v>3377563</v>
      </c>
      <c r="AA68" s="25">
        <v>8369359</v>
      </c>
    </row>
    <row r="69" spans="11:27" ht="15">
      <c r="K69" s="25">
        <f aca="true" t="shared" si="7" ref="K69:K86">K68+1</f>
        <v>3</v>
      </c>
      <c r="L69" s="25">
        <v>16</v>
      </c>
      <c r="M69" s="25">
        <v>47</v>
      </c>
      <c r="N69" s="25" t="s">
        <v>136</v>
      </c>
      <c r="O69" s="25">
        <v>16</v>
      </c>
      <c r="Q69" s="25">
        <f aca="true" t="shared" si="8" ref="Q69:Q86">Q68+1</f>
        <v>3</v>
      </c>
      <c r="R69" s="25">
        <v>140</v>
      </c>
      <c r="S69" s="25">
        <v>985</v>
      </c>
      <c r="T69" s="25" t="s">
        <v>136</v>
      </c>
      <c r="U69" s="25">
        <v>531</v>
      </c>
      <c r="W69" s="25">
        <f aca="true" t="shared" si="9" ref="W69:W86">W68+1</f>
        <v>3</v>
      </c>
      <c r="X69" s="25">
        <v>1391</v>
      </c>
      <c r="Y69" s="25">
        <v>770875</v>
      </c>
      <c r="Z69" s="25">
        <v>3364907</v>
      </c>
      <c r="AA69" s="25">
        <v>5724172</v>
      </c>
    </row>
    <row r="70" spans="11:27" ht="15">
      <c r="K70" s="25">
        <f t="shared" si="7"/>
        <v>4</v>
      </c>
      <c r="L70" s="25">
        <v>16</v>
      </c>
      <c r="M70" s="25">
        <v>16</v>
      </c>
      <c r="N70" s="25" t="s">
        <v>136</v>
      </c>
      <c r="O70" s="25">
        <v>32</v>
      </c>
      <c r="Q70" s="25">
        <f t="shared" si="8"/>
        <v>4</v>
      </c>
      <c r="R70" s="25">
        <v>141</v>
      </c>
      <c r="S70" s="25">
        <v>1015</v>
      </c>
      <c r="T70" s="25" t="s">
        <v>136</v>
      </c>
      <c r="U70" s="25">
        <v>562</v>
      </c>
      <c r="W70" s="25">
        <f t="shared" si="9"/>
        <v>4</v>
      </c>
      <c r="X70" s="25">
        <v>1406</v>
      </c>
      <c r="Y70" s="25">
        <v>795598</v>
      </c>
      <c r="Z70" s="25">
        <v>4109407</v>
      </c>
      <c r="AA70" s="25">
        <v>8060250</v>
      </c>
    </row>
    <row r="71" spans="11:27" ht="15">
      <c r="K71" s="25">
        <f t="shared" si="7"/>
        <v>5</v>
      </c>
      <c r="L71" s="25">
        <v>16</v>
      </c>
      <c r="M71" s="25">
        <v>16</v>
      </c>
      <c r="N71" s="25" t="s">
        <v>136</v>
      </c>
      <c r="O71" s="25">
        <v>32</v>
      </c>
      <c r="Q71" s="25">
        <f t="shared" si="8"/>
        <v>5</v>
      </c>
      <c r="R71" s="25">
        <v>141</v>
      </c>
      <c r="S71" s="25">
        <v>969</v>
      </c>
      <c r="T71" s="25" t="s">
        <v>136</v>
      </c>
      <c r="U71" s="25">
        <v>609</v>
      </c>
      <c r="W71" s="25">
        <f t="shared" si="9"/>
        <v>5</v>
      </c>
      <c r="X71" s="25">
        <v>1406</v>
      </c>
      <c r="Y71" s="25">
        <v>589578</v>
      </c>
      <c r="Z71" s="25">
        <v>4069672</v>
      </c>
      <c r="AA71" s="25">
        <v>8698172</v>
      </c>
    </row>
    <row r="72" spans="11:27" ht="15">
      <c r="K72" s="25">
        <f t="shared" si="7"/>
        <v>6</v>
      </c>
      <c r="L72" s="27">
        <v>16</v>
      </c>
      <c r="M72" s="25">
        <v>16</v>
      </c>
      <c r="N72" s="25" t="s">
        <v>136</v>
      </c>
      <c r="O72" s="25">
        <v>31</v>
      </c>
      <c r="Q72" s="25">
        <f t="shared" si="8"/>
        <v>6</v>
      </c>
      <c r="R72" s="25">
        <v>141</v>
      </c>
      <c r="S72" s="25">
        <v>954</v>
      </c>
      <c r="T72" s="25" t="s">
        <v>136</v>
      </c>
      <c r="U72" s="25">
        <v>625</v>
      </c>
      <c r="W72" s="25">
        <f t="shared" si="9"/>
        <v>6</v>
      </c>
      <c r="X72" s="25">
        <v>1406</v>
      </c>
      <c r="Y72" s="25">
        <v>591812</v>
      </c>
      <c r="Z72" s="25"/>
      <c r="AA72" s="25"/>
    </row>
    <row r="73" spans="11:27" ht="15">
      <c r="K73" s="25">
        <f t="shared" si="7"/>
        <v>7</v>
      </c>
      <c r="L73" s="27">
        <v>15</v>
      </c>
      <c r="M73" s="25">
        <v>15</v>
      </c>
      <c r="N73" s="25" t="s">
        <v>136</v>
      </c>
      <c r="O73" s="25">
        <v>32</v>
      </c>
      <c r="Q73" s="25">
        <f t="shared" si="8"/>
        <v>7</v>
      </c>
      <c r="R73" s="25">
        <v>141</v>
      </c>
      <c r="S73" s="25">
        <v>1000</v>
      </c>
      <c r="T73" s="25" t="s">
        <v>136</v>
      </c>
      <c r="U73" s="25">
        <v>672</v>
      </c>
      <c r="W73" s="25">
        <f t="shared" si="9"/>
        <v>7</v>
      </c>
      <c r="X73" s="25">
        <v>1391</v>
      </c>
      <c r="Y73" s="25">
        <v>581219</v>
      </c>
      <c r="Z73" s="25"/>
      <c r="AA73" s="25"/>
    </row>
    <row r="74" spans="11:27" ht="15">
      <c r="K74" s="25">
        <f t="shared" si="7"/>
        <v>8</v>
      </c>
      <c r="L74" s="27">
        <v>16</v>
      </c>
      <c r="M74" s="25">
        <v>15</v>
      </c>
      <c r="N74" s="25" t="s">
        <v>136</v>
      </c>
      <c r="O74" s="25">
        <v>31</v>
      </c>
      <c r="Q74" s="25">
        <f t="shared" si="8"/>
        <v>8</v>
      </c>
      <c r="R74" s="25">
        <v>141</v>
      </c>
      <c r="S74" s="25">
        <v>953</v>
      </c>
      <c r="T74" s="25" t="s">
        <v>136</v>
      </c>
      <c r="U74" s="25">
        <v>672</v>
      </c>
      <c r="W74" s="25">
        <f t="shared" si="9"/>
        <v>8</v>
      </c>
      <c r="X74" s="25">
        <v>1391</v>
      </c>
      <c r="Y74" s="25">
        <v>589219</v>
      </c>
      <c r="Z74" s="25"/>
      <c r="AA74" s="25"/>
    </row>
    <row r="75" spans="11:27" ht="15">
      <c r="K75" s="25">
        <f t="shared" si="7"/>
        <v>9</v>
      </c>
      <c r="L75" s="27">
        <v>15</v>
      </c>
      <c r="M75" s="25">
        <v>16</v>
      </c>
      <c r="N75" s="25" t="s">
        <v>136</v>
      </c>
      <c r="O75" s="25">
        <v>31</v>
      </c>
      <c r="Q75" s="25">
        <f t="shared" si="8"/>
        <v>9</v>
      </c>
      <c r="R75" s="25">
        <v>125</v>
      </c>
      <c r="S75" s="25">
        <v>954</v>
      </c>
      <c r="T75" s="25" t="s">
        <v>136</v>
      </c>
      <c r="U75" s="25">
        <v>687</v>
      </c>
      <c r="W75" s="25">
        <f t="shared" si="9"/>
        <v>9</v>
      </c>
      <c r="X75" s="25">
        <v>1390</v>
      </c>
      <c r="Y75" s="25">
        <v>586516</v>
      </c>
      <c r="Z75" s="25"/>
      <c r="AA75" s="25"/>
    </row>
    <row r="76" spans="11:27" ht="15">
      <c r="K76" s="25">
        <f t="shared" si="7"/>
        <v>10</v>
      </c>
      <c r="L76" s="27">
        <v>16</v>
      </c>
      <c r="M76" s="25">
        <v>16</v>
      </c>
      <c r="N76" s="25" t="s">
        <v>136</v>
      </c>
      <c r="O76" s="25">
        <v>31</v>
      </c>
      <c r="Q76" s="25">
        <f t="shared" si="8"/>
        <v>10</v>
      </c>
      <c r="R76" s="25">
        <v>140</v>
      </c>
      <c r="S76" s="25">
        <v>984</v>
      </c>
      <c r="T76" s="25" t="s">
        <v>136</v>
      </c>
      <c r="U76" s="25">
        <v>687</v>
      </c>
      <c r="W76" s="25">
        <f t="shared" si="9"/>
        <v>10</v>
      </c>
      <c r="X76" s="25">
        <v>1390</v>
      </c>
      <c r="Y76" s="25">
        <v>615044</v>
      </c>
      <c r="Z76" s="25"/>
      <c r="AA76" s="25"/>
    </row>
    <row r="77" spans="11:27" ht="15">
      <c r="K77" s="25">
        <f t="shared" si="7"/>
        <v>11</v>
      </c>
      <c r="L77" s="27">
        <v>15</v>
      </c>
      <c r="M77" s="25">
        <v>15</v>
      </c>
      <c r="N77" s="25" t="s">
        <v>136</v>
      </c>
      <c r="O77" s="25">
        <v>31</v>
      </c>
      <c r="Q77" s="25">
        <f t="shared" si="8"/>
        <v>11</v>
      </c>
      <c r="R77" s="25">
        <v>140</v>
      </c>
      <c r="S77" s="25">
        <v>1082</v>
      </c>
      <c r="T77" s="25" t="s">
        <v>136</v>
      </c>
      <c r="U77" s="25">
        <v>656</v>
      </c>
      <c r="W77" s="25">
        <f t="shared" si="9"/>
        <v>11</v>
      </c>
      <c r="X77" s="25">
        <v>1375</v>
      </c>
      <c r="Y77" s="25">
        <v>591438</v>
      </c>
      <c r="Z77" s="25"/>
      <c r="AA77" s="25"/>
    </row>
    <row r="78" spans="11:27" ht="15">
      <c r="K78" s="25">
        <f t="shared" si="7"/>
        <v>12</v>
      </c>
      <c r="L78" s="27">
        <v>15</v>
      </c>
      <c r="M78" s="25">
        <v>16</v>
      </c>
      <c r="N78" s="25" t="s">
        <v>136</v>
      </c>
      <c r="O78" s="25">
        <v>31</v>
      </c>
      <c r="Q78" s="25">
        <f t="shared" si="8"/>
        <v>12</v>
      </c>
      <c r="R78" s="25">
        <v>140</v>
      </c>
      <c r="S78" s="25">
        <v>953</v>
      </c>
      <c r="T78" s="25" t="s">
        <v>136</v>
      </c>
      <c r="U78" s="25">
        <v>672</v>
      </c>
      <c r="W78" s="25">
        <f t="shared" si="9"/>
        <v>12</v>
      </c>
      <c r="X78" s="25">
        <v>1375</v>
      </c>
      <c r="Y78" s="25">
        <v>583859</v>
      </c>
      <c r="Z78" s="25"/>
      <c r="AA78" s="25"/>
    </row>
    <row r="79" spans="11:27" ht="15">
      <c r="K79" s="25">
        <f t="shared" si="7"/>
        <v>13</v>
      </c>
      <c r="L79" s="27">
        <v>16</v>
      </c>
      <c r="M79" s="25">
        <v>16</v>
      </c>
      <c r="N79" s="25" t="s">
        <v>136</v>
      </c>
      <c r="O79" s="25">
        <v>31</v>
      </c>
      <c r="Q79" s="25">
        <f t="shared" si="8"/>
        <v>13</v>
      </c>
      <c r="R79" s="25">
        <v>156</v>
      </c>
      <c r="S79" s="25">
        <v>1000</v>
      </c>
      <c r="T79" s="25" t="s">
        <v>136</v>
      </c>
      <c r="U79" s="25">
        <v>750</v>
      </c>
      <c r="W79" s="25">
        <f t="shared" si="9"/>
        <v>13</v>
      </c>
      <c r="X79" s="25">
        <v>1391</v>
      </c>
      <c r="Y79" s="25">
        <v>585172</v>
      </c>
      <c r="Z79" s="25"/>
      <c r="AA79" s="25"/>
    </row>
    <row r="80" spans="11:27" ht="15">
      <c r="K80" s="25">
        <f t="shared" si="7"/>
        <v>14</v>
      </c>
      <c r="L80" s="27">
        <v>15</v>
      </c>
      <c r="M80" s="25">
        <v>15</v>
      </c>
      <c r="N80" s="25" t="s">
        <v>136</v>
      </c>
      <c r="O80" s="25">
        <v>31</v>
      </c>
      <c r="Q80" s="25">
        <f t="shared" si="8"/>
        <v>14</v>
      </c>
      <c r="R80" s="25">
        <v>140</v>
      </c>
      <c r="S80" s="25">
        <v>954</v>
      </c>
      <c r="T80" s="25" t="s">
        <v>136</v>
      </c>
      <c r="U80" s="25">
        <v>750</v>
      </c>
      <c r="W80" s="25">
        <f t="shared" si="9"/>
        <v>14</v>
      </c>
      <c r="X80" s="25">
        <v>1391</v>
      </c>
      <c r="Y80" s="25">
        <v>582688</v>
      </c>
      <c r="Z80" s="25"/>
      <c r="AA80" s="25"/>
    </row>
    <row r="81" spans="11:27" ht="15">
      <c r="K81" s="25">
        <f t="shared" si="7"/>
        <v>15</v>
      </c>
      <c r="L81" s="27">
        <v>15</v>
      </c>
      <c r="M81" s="25">
        <v>16</v>
      </c>
      <c r="N81" s="25" t="s">
        <v>136</v>
      </c>
      <c r="O81" s="25">
        <v>47</v>
      </c>
      <c r="Q81" s="25">
        <f t="shared" si="8"/>
        <v>15</v>
      </c>
      <c r="R81" s="25">
        <v>140</v>
      </c>
      <c r="S81" s="25">
        <v>1031</v>
      </c>
      <c r="T81" s="25" t="s">
        <v>136</v>
      </c>
      <c r="U81" s="25">
        <v>687</v>
      </c>
      <c r="W81" s="25">
        <f t="shared" si="9"/>
        <v>15</v>
      </c>
      <c r="X81" s="25">
        <v>1391</v>
      </c>
      <c r="Y81" s="25">
        <v>583235</v>
      </c>
      <c r="Z81" s="25"/>
      <c r="AA81" s="25"/>
    </row>
    <row r="82" spans="11:27" ht="15">
      <c r="K82" s="25">
        <f t="shared" si="7"/>
        <v>16</v>
      </c>
      <c r="L82" s="27">
        <v>16</v>
      </c>
      <c r="M82" s="25">
        <v>16</v>
      </c>
      <c r="N82" s="25" t="s">
        <v>136</v>
      </c>
      <c r="O82" s="25">
        <v>31</v>
      </c>
      <c r="Q82" s="25">
        <f t="shared" si="8"/>
        <v>16</v>
      </c>
      <c r="R82" s="25">
        <v>140</v>
      </c>
      <c r="S82" s="25">
        <v>953</v>
      </c>
      <c r="T82" s="25" t="s">
        <v>136</v>
      </c>
      <c r="U82" s="25">
        <v>651</v>
      </c>
      <c r="W82" s="25">
        <f t="shared" si="9"/>
        <v>16</v>
      </c>
      <c r="X82" s="25">
        <v>1422</v>
      </c>
      <c r="Y82" s="25">
        <v>583344</v>
      </c>
      <c r="Z82" s="25"/>
      <c r="AA82" s="25"/>
    </row>
    <row r="83" spans="11:27" ht="15">
      <c r="K83" s="25">
        <f t="shared" si="7"/>
        <v>17</v>
      </c>
      <c r="L83" s="27">
        <v>15</v>
      </c>
      <c r="M83" s="25">
        <v>15</v>
      </c>
      <c r="N83" s="25" t="s">
        <v>136</v>
      </c>
      <c r="O83" s="25">
        <v>31</v>
      </c>
      <c r="Q83" s="25">
        <f t="shared" si="8"/>
        <v>17</v>
      </c>
      <c r="R83" s="25">
        <v>141</v>
      </c>
      <c r="S83" s="25">
        <v>953</v>
      </c>
      <c r="T83" s="25" t="s">
        <v>136</v>
      </c>
      <c r="U83" s="25">
        <v>781</v>
      </c>
      <c r="W83" s="25">
        <f t="shared" si="9"/>
        <v>17</v>
      </c>
      <c r="X83" s="25">
        <v>1406</v>
      </c>
      <c r="Y83" s="25">
        <v>583218</v>
      </c>
      <c r="Z83" s="25"/>
      <c r="AA83" s="25"/>
    </row>
    <row r="84" spans="11:27" ht="15">
      <c r="K84" s="25">
        <f t="shared" si="7"/>
        <v>18</v>
      </c>
      <c r="L84" s="27">
        <v>15</v>
      </c>
      <c r="M84" s="25">
        <v>16</v>
      </c>
      <c r="N84" s="25" t="s">
        <v>136</v>
      </c>
      <c r="O84" s="25">
        <v>31</v>
      </c>
      <c r="Q84" s="25">
        <f t="shared" si="8"/>
        <v>18</v>
      </c>
      <c r="R84" s="25">
        <v>141</v>
      </c>
      <c r="S84" s="25">
        <v>969</v>
      </c>
      <c r="T84" s="25" t="s">
        <v>136</v>
      </c>
      <c r="U84" s="25">
        <v>719</v>
      </c>
      <c r="W84" s="25">
        <f t="shared" si="9"/>
        <v>18</v>
      </c>
      <c r="X84" s="25">
        <v>1406</v>
      </c>
      <c r="Y84" s="25">
        <v>584922</v>
      </c>
      <c r="Z84" s="25"/>
      <c r="AA84" s="25"/>
    </row>
    <row r="85" spans="11:27" ht="15">
      <c r="K85" s="25">
        <f t="shared" si="7"/>
        <v>19</v>
      </c>
      <c r="L85" s="27">
        <v>16</v>
      </c>
      <c r="M85" s="25">
        <v>16</v>
      </c>
      <c r="N85" s="25" t="s">
        <v>136</v>
      </c>
      <c r="O85" s="25">
        <v>31</v>
      </c>
      <c r="Q85" s="25">
        <f t="shared" si="8"/>
        <v>19</v>
      </c>
      <c r="R85" s="25">
        <v>125</v>
      </c>
      <c r="S85" s="25">
        <v>953</v>
      </c>
      <c r="T85" s="25" t="s">
        <v>136</v>
      </c>
      <c r="U85" s="25">
        <v>703</v>
      </c>
      <c r="W85" s="25">
        <f t="shared" si="9"/>
        <v>19</v>
      </c>
      <c r="X85" s="25">
        <v>1391</v>
      </c>
      <c r="Y85" s="25">
        <v>589171</v>
      </c>
      <c r="Z85" s="25"/>
      <c r="AA85" s="25"/>
    </row>
    <row r="86" spans="11:27" ht="15">
      <c r="K86" s="25">
        <f t="shared" si="7"/>
        <v>20</v>
      </c>
      <c r="L86" s="27">
        <v>16</v>
      </c>
      <c r="M86" s="25">
        <v>15</v>
      </c>
      <c r="N86" s="25" t="s">
        <v>136</v>
      </c>
      <c r="O86" s="25">
        <v>31</v>
      </c>
      <c r="Q86" s="25">
        <f t="shared" si="8"/>
        <v>20</v>
      </c>
      <c r="R86" s="25">
        <v>141</v>
      </c>
      <c r="S86" s="25">
        <v>953</v>
      </c>
      <c r="T86" s="25" t="s">
        <v>136</v>
      </c>
      <c r="U86" s="25">
        <v>593</v>
      </c>
      <c r="W86" s="25">
        <f t="shared" si="9"/>
        <v>20</v>
      </c>
      <c r="X86" s="25">
        <v>1391</v>
      </c>
      <c r="Y86" s="25">
        <v>586360</v>
      </c>
      <c r="Z86" s="25"/>
      <c r="AA86" s="25"/>
    </row>
    <row r="87" spans="11:27" ht="75">
      <c r="K87" s="40" t="s">
        <v>68</v>
      </c>
      <c r="L87" s="25">
        <f>SUM(L66:L86)/20</f>
        <v>15.6</v>
      </c>
      <c r="M87" s="25">
        <f>SUM(M66:M86)/20</f>
        <v>17.25</v>
      </c>
      <c r="N87" s="25">
        <f>Teste1!N86</f>
        <v>60.9</v>
      </c>
      <c r="O87" s="25">
        <f>SUM(O66:O86)/20</f>
        <v>32</v>
      </c>
      <c r="Q87" s="40" t="s">
        <v>68</v>
      </c>
      <c r="R87" s="25">
        <f>SUM(R66:R86)/20</f>
        <v>139.8</v>
      </c>
      <c r="S87" s="25">
        <f>SUM(S66:S86)/20</f>
        <v>979.2</v>
      </c>
      <c r="T87" s="25">
        <f>Teste1!T86</f>
        <v>914</v>
      </c>
      <c r="U87" s="25">
        <f>SUM(U66:U86)/20</f>
        <v>655.1</v>
      </c>
      <c r="W87" s="40" t="s">
        <v>68</v>
      </c>
      <c r="X87" s="25">
        <f>SUM(X66:X86)/20</f>
        <v>1393.75</v>
      </c>
      <c r="Y87" s="25">
        <f>SUM(Y66:Y86)/20</f>
        <v>609307.1</v>
      </c>
      <c r="Z87" s="25">
        <f>SUM(Z66:Z86)/5</f>
        <v>3753969</v>
      </c>
      <c r="AA87" s="25">
        <f>SUM(AA66:AA86)/5</f>
        <v>7258440.6</v>
      </c>
    </row>
    <row r="88" spans="11:21" ht="15">
      <c r="K88" s="6" t="s">
        <v>99</v>
      </c>
      <c r="L88" s="26" t="s">
        <v>67</v>
      </c>
      <c r="M88" s="28"/>
      <c r="N88" s="28"/>
      <c r="O88" s="29"/>
      <c r="Q88" s="6" t="s">
        <v>100</v>
      </c>
      <c r="R88" s="26" t="s">
        <v>67</v>
      </c>
      <c r="S88" s="28"/>
      <c r="T88" s="28"/>
      <c r="U88" s="29"/>
    </row>
    <row r="89" spans="11:21" ht="15">
      <c r="K89" s="40" t="s">
        <v>96</v>
      </c>
      <c r="L89" s="6" t="s">
        <v>6</v>
      </c>
      <c r="M89" s="6" t="s">
        <v>7</v>
      </c>
      <c r="N89" s="6" t="s">
        <v>8</v>
      </c>
      <c r="O89" s="6" t="s">
        <v>49</v>
      </c>
      <c r="Q89" s="40" t="s">
        <v>96</v>
      </c>
      <c r="R89" s="6" t="s">
        <v>6</v>
      </c>
      <c r="S89" s="6" t="s">
        <v>7</v>
      </c>
      <c r="T89" s="6" t="s">
        <v>8</v>
      </c>
      <c r="U89" s="6" t="s">
        <v>49</v>
      </c>
    </row>
    <row r="90" spans="11:21" ht="15">
      <c r="K90" s="25">
        <v>1</v>
      </c>
      <c r="L90" s="25">
        <v>15</v>
      </c>
      <c r="M90" s="25">
        <v>16</v>
      </c>
      <c r="N90" s="25" t="s">
        <v>136</v>
      </c>
      <c r="O90" s="25">
        <v>31</v>
      </c>
      <c r="Q90" s="25">
        <v>1</v>
      </c>
      <c r="R90" s="25">
        <v>16</v>
      </c>
      <c r="S90" s="27">
        <v>703</v>
      </c>
      <c r="T90" s="25">
        <v>1672</v>
      </c>
      <c r="U90" s="25">
        <v>188</v>
      </c>
    </row>
    <row r="91" spans="11:21" ht="15">
      <c r="K91" s="25">
        <f>K90+1</f>
        <v>2</v>
      </c>
      <c r="L91" s="25">
        <v>16</v>
      </c>
      <c r="M91" s="25">
        <v>16</v>
      </c>
      <c r="N91" s="25" t="s">
        <v>136</v>
      </c>
      <c r="O91" s="25">
        <v>31</v>
      </c>
      <c r="Q91" s="25">
        <f>Q90+1</f>
        <v>2</v>
      </c>
      <c r="R91" s="25">
        <v>47</v>
      </c>
      <c r="S91" s="27">
        <v>609</v>
      </c>
      <c r="T91" s="25">
        <v>1688</v>
      </c>
      <c r="U91" s="25">
        <v>187</v>
      </c>
    </row>
    <row r="92" spans="11:21" ht="15">
      <c r="K92" s="25">
        <f aca="true" t="shared" si="10" ref="K92:K109">K91+1</f>
        <v>3</v>
      </c>
      <c r="L92" s="25">
        <v>15</v>
      </c>
      <c r="M92" s="25">
        <v>16</v>
      </c>
      <c r="N92" s="25" t="s">
        <v>136</v>
      </c>
      <c r="O92" s="25">
        <v>16</v>
      </c>
      <c r="Q92" s="25">
        <f aca="true" t="shared" si="11" ref="Q92:Q109">Q91+1</f>
        <v>3</v>
      </c>
      <c r="R92" s="25">
        <v>47</v>
      </c>
      <c r="S92" s="27">
        <v>688</v>
      </c>
      <c r="T92" s="25">
        <v>1672</v>
      </c>
      <c r="U92" s="25">
        <v>188</v>
      </c>
    </row>
    <row r="93" spans="11:21" ht="15">
      <c r="K93" s="25">
        <f t="shared" si="10"/>
        <v>4</v>
      </c>
      <c r="L93" s="25">
        <v>16</v>
      </c>
      <c r="M93" s="25">
        <v>16</v>
      </c>
      <c r="N93" s="25" t="s">
        <v>136</v>
      </c>
      <c r="O93" s="25">
        <v>31</v>
      </c>
      <c r="Q93" s="25">
        <f t="shared" si="11"/>
        <v>4</v>
      </c>
      <c r="R93" s="25">
        <v>46</v>
      </c>
      <c r="S93" s="27">
        <v>703</v>
      </c>
      <c r="T93" s="25">
        <v>1672</v>
      </c>
      <c r="U93" s="25">
        <v>171</v>
      </c>
    </row>
    <row r="94" spans="11:21" ht="15">
      <c r="K94" s="25">
        <f t="shared" si="10"/>
        <v>5</v>
      </c>
      <c r="L94" s="25">
        <v>15</v>
      </c>
      <c r="M94" s="25">
        <v>15</v>
      </c>
      <c r="N94" s="25" t="s">
        <v>136</v>
      </c>
      <c r="O94" s="25">
        <v>31</v>
      </c>
      <c r="Q94" s="25">
        <f t="shared" si="11"/>
        <v>5</v>
      </c>
      <c r="R94" s="25">
        <v>31</v>
      </c>
      <c r="S94" s="27">
        <v>719</v>
      </c>
      <c r="T94" s="25">
        <v>1688</v>
      </c>
      <c r="U94" s="25">
        <v>188</v>
      </c>
    </row>
    <row r="95" spans="11:21" ht="15">
      <c r="K95" s="25">
        <f t="shared" si="10"/>
        <v>6</v>
      </c>
      <c r="L95" s="27">
        <v>15</v>
      </c>
      <c r="M95" s="25">
        <v>16</v>
      </c>
      <c r="N95" s="25" t="s">
        <v>136</v>
      </c>
      <c r="O95" s="25">
        <v>31</v>
      </c>
      <c r="Q95" s="25">
        <f t="shared" si="11"/>
        <v>6</v>
      </c>
      <c r="R95" s="25">
        <v>31</v>
      </c>
      <c r="S95" s="27">
        <v>687</v>
      </c>
      <c r="T95" s="25">
        <v>1857</v>
      </c>
      <c r="U95" s="25">
        <v>187</v>
      </c>
    </row>
    <row r="96" spans="11:21" ht="15">
      <c r="K96" s="25">
        <f t="shared" si="10"/>
        <v>7</v>
      </c>
      <c r="L96" s="27">
        <v>16</v>
      </c>
      <c r="M96" s="25">
        <v>16</v>
      </c>
      <c r="N96" s="25" t="s">
        <v>136</v>
      </c>
      <c r="O96" s="25">
        <v>31</v>
      </c>
      <c r="Q96" s="25">
        <f t="shared" si="11"/>
        <v>7</v>
      </c>
      <c r="R96" s="25">
        <v>32</v>
      </c>
      <c r="S96" s="27">
        <v>687</v>
      </c>
      <c r="T96" s="25">
        <v>1656</v>
      </c>
      <c r="U96" s="25">
        <v>172</v>
      </c>
    </row>
    <row r="97" spans="11:21" ht="15">
      <c r="K97" s="25">
        <f t="shared" si="10"/>
        <v>8</v>
      </c>
      <c r="L97" s="27">
        <v>15</v>
      </c>
      <c r="M97" s="25">
        <v>16</v>
      </c>
      <c r="N97" s="25" t="s">
        <v>136</v>
      </c>
      <c r="O97" s="25">
        <v>31</v>
      </c>
      <c r="Q97" s="25">
        <f t="shared" si="11"/>
        <v>8</v>
      </c>
      <c r="R97" s="25">
        <v>31</v>
      </c>
      <c r="S97" s="27">
        <v>703</v>
      </c>
      <c r="T97" s="25">
        <v>1672</v>
      </c>
      <c r="U97" s="25">
        <v>172</v>
      </c>
    </row>
    <row r="98" spans="11:21" ht="15">
      <c r="K98" s="25">
        <f t="shared" si="10"/>
        <v>9</v>
      </c>
      <c r="L98" s="27">
        <v>16</v>
      </c>
      <c r="M98" s="25">
        <v>15</v>
      </c>
      <c r="N98" s="25" t="s">
        <v>136</v>
      </c>
      <c r="O98" s="25">
        <v>31</v>
      </c>
      <c r="Q98" s="25">
        <f t="shared" si="11"/>
        <v>9</v>
      </c>
      <c r="R98" s="25">
        <v>31</v>
      </c>
      <c r="S98" s="27">
        <v>703</v>
      </c>
      <c r="T98" s="25">
        <v>1672</v>
      </c>
      <c r="U98" s="25">
        <v>172</v>
      </c>
    </row>
    <row r="99" spans="11:21" ht="15">
      <c r="K99" s="25">
        <f t="shared" si="10"/>
        <v>10</v>
      </c>
      <c r="L99" s="27">
        <v>15</v>
      </c>
      <c r="M99" s="25">
        <v>16</v>
      </c>
      <c r="N99" s="25" t="s">
        <v>136</v>
      </c>
      <c r="O99" s="25">
        <v>31</v>
      </c>
      <c r="Q99" s="25">
        <f t="shared" si="11"/>
        <v>10</v>
      </c>
      <c r="R99" s="25">
        <v>32</v>
      </c>
      <c r="S99" s="27">
        <v>718</v>
      </c>
      <c r="T99" s="25">
        <v>1672</v>
      </c>
      <c r="U99" s="25">
        <v>187</v>
      </c>
    </row>
    <row r="100" spans="11:21" ht="15">
      <c r="K100" s="25">
        <f t="shared" si="10"/>
        <v>11</v>
      </c>
      <c r="L100" s="27">
        <v>15</v>
      </c>
      <c r="M100" s="25">
        <v>16</v>
      </c>
      <c r="N100" s="25" t="s">
        <v>136</v>
      </c>
      <c r="O100" s="25">
        <v>31</v>
      </c>
      <c r="Q100" s="25">
        <f t="shared" si="11"/>
        <v>11</v>
      </c>
      <c r="R100" s="25">
        <v>31</v>
      </c>
      <c r="S100" s="27">
        <v>734</v>
      </c>
      <c r="T100" s="25">
        <v>1656</v>
      </c>
      <c r="U100" s="25">
        <v>187</v>
      </c>
    </row>
    <row r="101" spans="11:21" ht="15">
      <c r="K101" s="25">
        <f t="shared" si="10"/>
        <v>12</v>
      </c>
      <c r="L101" s="27">
        <v>15</v>
      </c>
      <c r="M101" s="25">
        <v>15</v>
      </c>
      <c r="N101" s="25" t="s">
        <v>136</v>
      </c>
      <c r="O101" s="25">
        <v>47</v>
      </c>
      <c r="Q101" s="25">
        <f t="shared" si="11"/>
        <v>12</v>
      </c>
      <c r="R101" s="25">
        <v>47</v>
      </c>
      <c r="S101" s="27">
        <v>703</v>
      </c>
      <c r="T101" s="25">
        <v>1672</v>
      </c>
      <c r="U101" s="25">
        <v>188</v>
      </c>
    </row>
    <row r="102" spans="11:21" ht="15">
      <c r="K102" s="25">
        <f t="shared" si="10"/>
        <v>13</v>
      </c>
      <c r="L102" s="27">
        <v>16</v>
      </c>
      <c r="M102" s="25">
        <v>15</v>
      </c>
      <c r="N102" s="25" t="s">
        <v>136</v>
      </c>
      <c r="O102" s="25">
        <v>31</v>
      </c>
      <c r="Q102" s="25">
        <f t="shared" si="11"/>
        <v>13</v>
      </c>
      <c r="R102" s="25">
        <v>32</v>
      </c>
      <c r="S102" s="27">
        <v>703</v>
      </c>
      <c r="T102" s="25">
        <v>1656</v>
      </c>
      <c r="U102" s="25">
        <v>172</v>
      </c>
    </row>
    <row r="103" spans="11:21" ht="15">
      <c r="K103" s="25">
        <f t="shared" si="10"/>
        <v>14</v>
      </c>
      <c r="L103" s="27">
        <v>16</v>
      </c>
      <c r="M103" s="25">
        <v>16</v>
      </c>
      <c r="N103" s="25" t="s">
        <v>136</v>
      </c>
      <c r="O103" s="25">
        <v>47</v>
      </c>
      <c r="Q103" s="25">
        <f t="shared" si="11"/>
        <v>14</v>
      </c>
      <c r="R103" s="25">
        <v>47</v>
      </c>
      <c r="S103" s="27">
        <v>703</v>
      </c>
      <c r="T103" s="25">
        <v>1656</v>
      </c>
      <c r="U103" s="25">
        <v>172</v>
      </c>
    </row>
    <row r="104" spans="11:21" ht="15">
      <c r="K104" s="25">
        <f t="shared" si="10"/>
        <v>15</v>
      </c>
      <c r="L104" s="27">
        <v>16</v>
      </c>
      <c r="M104" s="25">
        <v>16</v>
      </c>
      <c r="N104" s="25" t="s">
        <v>136</v>
      </c>
      <c r="O104" s="25">
        <v>32</v>
      </c>
      <c r="Q104" s="25">
        <f t="shared" si="11"/>
        <v>15</v>
      </c>
      <c r="R104" s="25">
        <v>31</v>
      </c>
      <c r="S104" s="27">
        <v>704</v>
      </c>
      <c r="T104" s="25">
        <v>1656</v>
      </c>
      <c r="U104" s="25">
        <v>187</v>
      </c>
    </row>
    <row r="105" spans="11:21" ht="15">
      <c r="K105" s="25">
        <f t="shared" si="10"/>
        <v>16</v>
      </c>
      <c r="L105" s="27">
        <v>16</v>
      </c>
      <c r="M105" s="25">
        <v>15</v>
      </c>
      <c r="N105" s="25" t="s">
        <v>136</v>
      </c>
      <c r="O105" s="25">
        <v>32</v>
      </c>
      <c r="Q105" s="25">
        <f t="shared" si="11"/>
        <v>16</v>
      </c>
      <c r="R105" s="25">
        <v>47</v>
      </c>
      <c r="S105" s="27">
        <v>687</v>
      </c>
      <c r="T105" s="25">
        <v>1657</v>
      </c>
      <c r="U105" s="25">
        <v>172</v>
      </c>
    </row>
    <row r="106" spans="11:21" ht="15">
      <c r="K106" s="25">
        <f t="shared" si="10"/>
        <v>17</v>
      </c>
      <c r="L106" s="27">
        <v>16</v>
      </c>
      <c r="M106" s="25">
        <v>15</v>
      </c>
      <c r="N106" s="25" t="s">
        <v>136</v>
      </c>
      <c r="O106" s="25">
        <v>31</v>
      </c>
      <c r="Q106" s="25">
        <f t="shared" si="11"/>
        <v>17</v>
      </c>
      <c r="R106" s="25">
        <v>47</v>
      </c>
      <c r="S106" s="27">
        <v>719</v>
      </c>
      <c r="T106" s="25">
        <v>1625</v>
      </c>
      <c r="U106" s="25">
        <v>188</v>
      </c>
    </row>
    <row r="107" spans="11:21" ht="15">
      <c r="K107" s="25">
        <f t="shared" si="10"/>
        <v>18</v>
      </c>
      <c r="L107" s="27">
        <v>15</v>
      </c>
      <c r="M107" s="25">
        <v>47</v>
      </c>
      <c r="N107" s="25" t="s">
        <v>136</v>
      </c>
      <c r="O107" s="25">
        <v>32</v>
      </c>
      <c r="Q107" s="25">
        <f t="shared" si="11"/>
        <v>18</v>
      </c>
      <c r="R107" s="25">
        <v>47</v>
      </c>
      <c r="S107" s="27">
        <v>704</v>
      </c>
      <c r="T107" s="25">
        <v>1719</v>
      </c>
      <c r="U107" s="25">
        <v>203</v>
      </c>
    </row>
    <row r="108" spans="11:21" ht="15">
      <c r="K108" s="25">
        <f t="shared" si="10"/>
        <v>19</v>
      </c>
      <c r="L108" s="27">
        <v>16</v>
      </c>
      <c r="M108" s="25">
        <v>16</v>
      </c>
      <c r="N108" s="25" t="s">
        <v>136</v>
      </c>
      <c r="O108" s="25">
        <v>32</v>
      </c>
      <c r="Q108" s="25">
        <f t="shared" si="11"/>
        <v>19</v>
      </c>
      <c r="R108" s="25">
        <v>47</v>
      </c>
      <c r="S108" s="27">
        <v>719</v>
      </c>
      <c r="T108" s="25">
        <v>1657</v>
      </c>
      <c r="U108" s="25">
        <v>172</v>
      </c>
    </row>
    <row r="109" spans="11:21" ht="15">
      <c r="K109" s="25">
        <f t="shared" si="10"/>
        <v>20</v>
      </c>
      <c r="L109" s="27">
        <v>16</v>
      </c>
      <c r="M109" s="25">
        <v>16</v>
      </c>
      <c r="N109" s="25" t="s">
        <v>136</v>
      </c>
      <c r="O109" s="25">
        <v>31</v>
      </c>
      <c r="Q109" s="25">
        <f t="shared" si="11"/>
        <v>20</v>
      </c>
      <c r="R109" s="25">
        <v>31</v>
      </c>
      <c r="S109" s="27">
        <v>687</v>
      </c>
      <c r="T109" s="25">
        <v>1672</v>
      </c>
      <c r="U109" s="25">
        <v>172</v>
      </c>
    </row>
    <row r="110" spans="11:21" ht="75">
      <c r="K110" s="40" t="s">
        <v>68</v>
      </c>
      <c r="L110" s="25">
        <f>SUM(L89:L109)/20</f>
        <v>15.55</v>
      </c>
      <c r="M110" s="25">
        <f>SUM(M89:M109)/20</f>
        <v>17.25</v>
      </c>
      <c r="N110" s="25">
        <f>Teste1!N109</f>
        <v>62.5</v>
      </c>
      <c r="O110" s="25">
        <f>SUM(O89:O109)/20</f>
        <v>32.05</v>
      </c>
      <c r="Q110" s="40" t="s">
        <v>68</v>
      </c>
      <c r="R110" s="25">
        <f>SUM(R89:R109)/20</f>
        <v>37.55</v>
      </c>
      <c r="S110" s="25">
        <f>SUM(S89:S109)/20</f>
        <v>699.15</v>
      </c>
      <c r="T110" s="25">
        <f>SUM(T89:T109)/20</f>
        <v>1677.35</v>
      </c>
      <c r="U110" s="25">
        <f>SUM(U89:U109)/20</f>
        <v>181.25</v>
      </c>
    </row>
  </sheetData>
  <sheetProtection/>
  <mergeCells count="7">
    <mergeCell ref="A19:E19"/>
    <mergeCell ref="A6:B7"/>
    <mergeCell ref="F6:I6"/>
    <mergeCell ref="E6:E7"/>
    <mergeCell ref="C5:G5"/>
    <mergeCell ref="C6:C7"/>
    <mergeCell ref="D6:D7"/>
  </mergeCells>
  <hyperlinks>
    <hyperlink ref="B3" r:id="rId1" display="http://localhost:8888/mondrian/testpage.jsp"/>
  </hyperlinks>
  <printOptions/>
  <pageMargins left="0.511811024" right="0.511811024" top="0.787401575" bottom="0.787401575" header="0.31496062" footer="0.31496062"/>
  <pageSetup horizontalDpi="600" verticalDpi="600" orientation="portrait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6"/>
  <sheetViews>
    <sheetView zoomScalePageLayoutView="0" workbookViewId="0" topLeftCell="A23">
      <selection activeCell="A24" sqref="A24"/>
    </sheetView>
  </sheetViews>
  <sheetFormatPr defaultColWidth="9.140625" defaultRowHeight="15"/>
  <cols>
    <col min="2" max="2" width="69.00390625" style="0" customWidth="1"/>
    <col min="3" max="3" width="40.00390625" style="0" bestFit="1" customWidth="1"/>
    <col min="4" max="4" width="28.421875" style="0" bestFit="1" customWidth="1"/>
    <col min="5" max="5" width="36.57421875" style="0" bestFit="1" customWidth="1"/>
    <col min="6" max="6" width="15.7109375" style="0" customWidth="1"/>
    <col min="7" max="7" width="13.28125" style="0" bestFit="1" customWidth="1"/>
    <col min="8" max="9" width="10.140625" style="0" bestFit="1" customWidth="1"/>
  </cols>
  <sheetData>
    <row r="1" spans="1:7" ht="23.25">
      <c r="A1" s="5" t="s">
        <v>0</v>
      </c>
      <c r="B1" s="3"/>
      <c r="C1" s="3"/>
      <c r="D1" s="3"/>
      <c r="E1" s="3"/>
      <c r="F1" s="3"/>
      <c r="G1" s="3"/>
    </row>
    <row r="2" spans="1:7" ht="18.75">
      <c r="A2" s="3"/>
      <c r="B2" s="3"/>
      <c r="C2" s="3"/>
      <c r="D2" s="3"/>
      <c r="E2" s="3"/>
      <c r="F2" s="3"/>
      <c r="G2" s="3"/>
    </row>
    <row r="3" spans="1:7" ht="18.75">
      <c r="A3" s="3" t="s">
        <v>2</v>
      </c>
      <c r="B3" s="4" t="s">
        <v>20</v>
      </c>
      <c r="C3" s="4"/>
      <c r="G3" s="3"/>
    </row>
    <row r="4" ht="15">
      <c r="C4" s="1" t="s">
        <v>27</v>
      </c>
    </row>
    <row r="5" spans="1:10" ht="162" customHeight="1">
      <c r="A5" s="8" t="s">
        <v>3</v>
      </c>
      <c r="C5" s="112" t="s">
        <v>25</v>
      </c>
      <c r="D5" s="112"/>
      <c r="E5" s="112"/>
      <c r="F5" s="112"/>
      <c r="G5" s="2"/>
      <c r="H5" s="2"/>
      <c r="I5" s="2"/>
      <c r="J5" s="2"/>
    </row>
    <row r="6" spans="1:10" ht="18.75">
      <c r="A6" s="8"/>
      <c r="D6" s="9"/>
      <c r="E6" s="9"/>
      <c r="F6" s="9"/>
      <c r="G6" s="2"/>
      <c r="H6" s="2"/>
      <c r="I6" s="2"/>
      <c r="J6" s="2"/>
    </row>
    <row r="7" spans="1:10" ht="19.5" thickBot="1">
      <c r="A7" s="8"/>
      <c r="D7" s="9"/>
      <c r="E7" s="9"/>
      <c r="F7" s="9"/>
      <c r="G7" s="2"/>
      <c r="H7" s="2"/>
      <c r="I7" s="2"/>
      <c r="J7" s="2"/>
    </row>
    <row r="8" spans="1:9" ht="15">
      <c r="A8" s="96" t="s">
        <v>4</v>
      </c>
      <c r="B8" s="97"/>
      <c r="C8" s="100" t="s">
        <v>29</v>
      </c>
      <c r="D8" s="100" t="s">
        <v>72</v>
      </c>
      <c r="E8" s="100" t="s">
        <v>73</v>
      </c>
      <c r="F8" s="110" t="s">
        <v>104</v>
      </c>
      <c r="G8" s="110"/>
      <c r="H8" s="106"/>
      <c r="I8" s="111"/>
    </row>
    <row r="9" spans="1:9" ht="15">
      <c r="A9" s="98"/>
      <c r="B9" s="99"/>
      <c r="C9" s="101"/>
      <c r="D9" s="101"/>
      <c r="E9" s="101"/>
      <c r="F9" s="6" t="s">
        <v>6</v>
      </c>
      <c r="G9" s="18" t="s">
        <v>7</v>
      </c>
      <c r="H9" s="6" t="s">
        <v>8</v>
      </c>
      <c r="I9" s="22" t="s">
        <v>49</v>
      </c>
    </row>
    <row r="10" spans="1:9" ht="60">
      <c r="A10" s="58">
        <v>1</v>
      </c>
      <c r="B10" s="33" t="s">
        <v>5</v>
      </c>
      <c r="C10" s="32" t="s">
        <v>70</v>
      </c>
      <c r="D10" s="32" t="s">
        <v>110</v>
      </c>
      <c r="E10" s="32" t="s">
        <v>74</v>
      </c>
      <c r="F10" s="30">
        <f>Teste2!F8</f>
        <v>25.8</v>
      </c>
      <c r="G10" s="30">
        <f>Teste2!G8</f>
        <v>55.45</v>
      </c>
      <c r="H10" s="30">
        <f>Teste2!H8</f>
        <v>146.95</v>
      </c>
      <c r="I10" s="30">
        <f>Teste2!I8</f>
        <v>87.35</v>
      </c>
    </row>
    <row r="11" spans="1:9" ht="99">
      <c r="A11" s="58">
        <f>A10+1</f>
        <v>2</v>
      </c>
      <c r="B11" s="33" t="s">
        <v>10</v>
      </c>
      <c r="C11" s="32" t="s">
        <v>111</v>
      </c>
      <c r="D11" s="32" t="s">
        <v>75</v>
      </c>
      <c r="E11" s="32" t="s">
        <v>76</v>
      </c>
      <c r="F11" s="30">
        <f>Teste2!F9</f>
        <v>15.5</v>
      </c>
      <c r="G11" s="30">
        <f>Teste2!G9</f>
        <v>15.6</v>
      </c>
      <c r="H11" s="30">
        <f>Teste2!H9</f>
        <v>67.5</v>
      </c>
      <c r="I11" s="30">
        <f>Teste2!I9</f>
        <v>32.8</v>
      </c>
    </row>
    <row r="12" spans="1:9" ht="107.25">
      <c r="A12" s="58">
        <f aca="true" t="shared" si="0" ref="A12:A24">A11+1</f>
        <v>3</v>
      </c>
      <c r="B12" s="33" t="s">
        <v>11</v>
      </c>
      <c r="C12" s="32" t="s">
        <v>80</v>
      </c>
      <c r="D12" s="32" t="s">
        <v>81</v>
      </c>
      <c r="E12" s="32" t="s">
        <v>82</v>
      </c>
      <c r="F12" s="30">
        <f>Teste2!F10</f>
        <v>15.6</v>
      </c>
      <c r="G12" s="30">
        <f>Teste2!G10</f>
        <v>17.25</v>
      </c>
      <c r="H12" s="30">
        <f>Teste2!H10</f>
        <v>60.9</v>
      </c>
      <c r="I12" s="30">
        <f>Teste2!I10</f>
        <v>32</v>
      </c>
    </row>
    <row r="13" spans="1:9" ht="107.25">
      <c r="A13" s="58">
        <f t="shared" si="0"/>
        <v>4</v>
      </c>
      <c r="B13" s="33" t="s">
        <v>12</v>
      </c>
      <c r="C13" s="32" t="s">
        <v>112</v>
      </c>
      <c r="D13" s="32" t="s">
        <v>113</v>
      </c>
      <c r="E13" s="32" t="s">
        <v>114</v>
      </c>
      <c r="F13" s="30">
        <f>Teste2!F11</f>
        <v>15.55</v>
      </c>
      <c r="G13" s="30">
        <f>Teste2!F11</f>
        <v>15.55</v>
      </c>
      <c r="H13" s="30">
        <f>Teste2!H11</f>
        <v>62.5</v>
      </c>
      <c r="I13" s="30">
        <f>Teste2!I11</f>
        <v>32.05</v>
      </c>
    </row>
    <row r="14" spans="1:9" ht="99">
      <c r="A14" s="58">
        <f t="shared" si="0"/>
        <v>5</v>
      </c>
      <c r="B14" s="33" t="s">
        <v>13</v>
      </c>
      <c r="C14" s="32" t="s">
        <v>78</v>
      </c>
      <c r="D14" s="32" t="s">
        <v>116</v>
      </c>
      <c r="E14" s="32" t="s">
        <v>115</v>
      </c>
      <c r="F14" s="30">
        <f>Teste2!F12</f>
        <v>138.95</v>
      </c>
      <c r="G14" s="30">
        <f>Teste2!G12</f>
        <v>1454.7</v>
      </c>
      <c r="H14" s="30">
        <v>0</v>
      </c>
      <c r="I14" s="30">
        <f>Teste2!I12</f>
        <v>1319.55</v>
      </c>
    </row>
    <row r="15" spans="1:9" ht="107.25">
      <c r="A15" s="58">
        <f t="shared" si="0"/>
        <v>6</v>
      </c>
      <c r="B15" s="33" t="s">
        <v>14</v>
      </c>
      <c r="C15" s="32" t="s">
        <v>87</v>
      </c>
      <c r="D15" s="32" t="s">
        <v>117</v>
      </c>
      <c r="E15" s="32" t="s">
        <v>89</v>
      </c>
      <c r="F15" s="30">
        <f>Teste2!F13</f>
        <v>139.9</v>
      </c>
      <c r="G15" s="30">
        <f>Teste2!G14</f>
        <v>979.2</v>
      </c>
      <c r="H15" s="30">
        <f>Teste2!H13</f>
        <v>1350</v>
      </c>
      <c r="I15" s="30">
        <f>Teste2!I13</f>
        <v>1220</v>
      </c>
    </row>
    <row r="16" spans="1:9" ht="99">
      <c r="A16" s="58">
        <f t="shared" si="0"/>
        <v>7</v>
      </c>
      <c r="B16" s="33" t="s">
        <v>15</v>
      </c>
      <c r="C16" s="32" t="s">
        <v>120</v>
      </c>
      <c r="D16" s="32" t="s">
        <v>119</v>
      </c>
      <c r="E16" s="32" t="s">
        <v>118</v>
      </c>
      <c r="F16" s="30">
        <f>Teste2!F14</f>
        <v>139.8</v>
      </c>
      <c r="G16" s="30">
        <f>Teste2!G14</f>
        <v>979.2</v>
      </c>
      <c r="H16" s="30">
        <f>Teste2!H14</f>
        <v>914</v>
      </c>
      <c r="I16" s="30">
        <f>Teste2!I14</f>
        <v>655.1</v>
      </c>
    </row>
    <row r="17" spans="1:9" ht="148.5">
      <c r="A17" s="58">
        <f t="shared" si="0"/>
        <v>8</v>
      </c>
      <c r="B17" s="33" t="s">
        <v>63</v>
      </c>
      <c r="C17" s="35" t="s">
        <v>142</v>
      </c>
      <c r="D17" s="35" t="s">
        <v>143</v>
      </c>
      <c r="E17" s="32" t="s">
        <v>144</v>
      </c>
      <c r="F17" s="30">
        <f>R116</f>
        <v>15.3</v>
      </c>
      <c r="G17" s="30">
        <f>S116</f>
        <v>102</v>
      </c>
      <c r="H17" s="30">
        <f>U116</f>
        <v>40.6</v>
      </c>
      <c r="I17" s="30">
        <f>U116</f>
        <v>40.6</v>
      </c>
    </row>
    <row r="18" spans="1:9" ht="123.75">
      <c r="A18" s="58">
        <f t="shared" si="0"/>
        <v>9</v>
      </c>
      <c r="B18" s="33" t="s">
        <v>17</v>
      </c>
      <c r="C18" s="32" t="s">
        <v>123</v>
      </c>
      <c r="D18" s="32" t="s">
        <v>122</v>
      </c>
      <c r="E18" s="32" t="s">
        <v>121</v>
      </c>
      <c r="F18" s="30">
        <f>Teste2!F15</f>
        <v>37.55</v>
      </c>
      <c r="G18" s="30">
        <f>Teste2!G15</f>
        <v>699.15</v>
      </c>
      <c r="H18" s="30">
        <f>Teste2!H15</f>
        <v>1677.35</v>
      </c>
      <c r="I18" s="30">
        <f>Teste2!I15</f>
        <v>181.25</v>
      </c>
    </row>
    <row r="19" spans="1:9" ht="148.5">
      <c r="A19" s="58">
        <f t="shared" si="0"/>
        <v>10</v>
      </c>
      <c r="B19" s="33" t="s">
        <v>22</v>
      </c>
      <c r="C19" s="32" t="s">
        <v>145</v>
      </c>
      <c r="D19" s="32" t="s">
        <v>146</v>
      </c>
      <c r="E19" s="32" t="s">
        <v>147</v>
      </c>
      <c r="F19" s="30">
        <f>X70</f>
        <v>15.6</v>
      </c>
      <c r="G19" s="30">
        <f>Y70</f>
        <v>302.3</v>
      </c>
      <c r="H19" s="30">
        <f>Z70</f>
        <v>415.45</v>
      </c>
      <c r="I19" s="30">
        <f>AA70</f>
        <v>27.95</v>
      </c>
    </row>
    <row r="20" spans="1:9" ht="173.25">
      <c r="A20" s="58">
        <f t="shared" si="0"/>
        <v>11</v>
      </c>
      <c r="B20" s="33" t="s">
        <v>16</v>
      </c>
      <c r="C20" s="32" t="s">
        <v>126</v>
      </c>
      <c r="D20" s="32" t="s">
        <v>125</v>
      </c>
      <c r="E20" s="32" t="s">
        <v>124</v>
      </c>
      <c r="F20" s="30">
        <f>Teste2!F16</f>
        <v>650.85</v>
      </c>
      <c r="G20" s="30">
        <f>Teste2!G16</f>
        <v>80525.75</v>
      </c>
      <c r="H20" s="30">
        <f>Teste2!H16</f>
        <v>436768.55</v>
      </c>
      <c r="I20" s="30">
        <f>Teste2!I16</f>
        <v>104181.4</v>
      </c>
    </row>
    <row r="21" spans="1:9" ht="49.5">
      <c r="A21" s="58">
        <f t="shared" si="0"/>
        <v>12</v>
      </c>
      <c r="B21" s="33" t="s">
        <v>18</v>
      </c>
      <c r="C21" s="32" t="s">
        <v>129</v>
      </c>
      <c r="D21" s="32" t="s">
        <v>128</v>
      </c>
      <c r="E21" s="32" t="s">
        <v>127</v>
      </c>
      <c r="F21" s="30">
        <f>Teste2!F17</f>
        <v>15.6</v>
      </c>
      <c r="G21" s="30">
        <f>Teste2!G17</f>
        <v>16.45</v>
      </c>
      <c r="H21" s="30">
        <f>Teste2!H17</f>
        <v>59.25</v>
      </c>
      <c r="I21" s="30">
        <f>Teste2!I17</f>
        <v>28.15</v>
      </c>
    </row>
    <row r="22" spans="1:9" ht="264">
      <c r="A22" s="58">
        <f t="shared" si="0"/>
        <v>13</v>
      </c>
      <c r="B22" s="33" t="s">
        <v>19</v>
      </c>
      <c r="C22" s="32" t="s">
        <v>130</v>
      </c>
      <c r="D22" s="32" t="s">
        <v>131</v>
      </c>
      <c r="E22" s="32" t="s">
        <v>132</v>
      </c>
      <c r="F22" s="30">
        <f>Teste2!F18</f>
        <v>1393.75</v>
      </c>
      <c r="G22" s="30">
        <f>Teste2!G18</f>
        <v>609307.1</v>
      </c>
      <c r="H22" s="30">
        <f>Teste2!H18</f>
        <v>3753969</v>
      </c>
      <c r="I22" s="30">
        <f>Teste2!I18</f>
        <v>7258440.6</v>
      </c>
    </row>
    <row r="23" spans="1:9" ht="57.75" customHeight="1">
      <c r="A23" s="58">
        <f t="shared" si="0"/>
        <v>14</v>
      </c>
      <c r="B23" s="33" t="s">
        <v>23</v>
      </c>
      <c r="C23" s="32" t="s">
        <v>149</v>
      </c>
      <c r="D23" s="32" t="s">
        <v>150</v>
      </c>
      <c r="E23" s="32" t="s">
        <v>148</v>
      </c>
      <c r="F23" s="30">
        <f>AD70</f>
        <v>15</v>
      </c>
      <c r="G23" s="30">
        <f>AE70</f>
        <v>48.3</v>
      </c>
      <c r="H23" s="30">
        <f>AF70</f>
        <v>39</v>
      </c>
      <c r="I23" s="30">
        <f>AG70</f>
        <v>28.85</v>
      </c>
    </row>
    <row r="24" spans="1:9" ht="363.75" thickBot="1">
      <c r="A24" s="58">
        <f t="shared" si="0"/>
        <v>15</v>
      </c>
      <c r="B24" s="33" t="s">
        <v>24</v>
      </c>
      <c r="C24" s="32" t="s">
        <v>151</v>
      </c>
      <c r="D24" s="32" t="s">
        <v>152</v>
      </c>
      <c r="E24" s="32" t="s">
        <v>153</v>
      </c>
      <c r="F24" s="30">
        <f>AD93</f>
        <v>282.9</v>
      </c>
      <c r="G24" s="30">
        <f>AE93</f>
        <v>491944.15</v>
      </c>
      <c r="H24" s="30">
        <f>AF93</f>
        <v>2035199.35</v>
      </c>
      <c r="I24" s="30">
        <f>AG93</f>
        <v>502728.85</v>
      </c>
    </row>
    <row r="25" spans="1:33" ht="16.5" thickBot="1">
      <c r="A25" s="103" t="s">
        <v>9</v>
      </c>
      <c r="B25" s="104"/>
      <c r="C25" s="104"/>
      <c r="D25" s="104"/>
      <c r="E25" s="109"/>
      <c r="F25" s="53">
        <f>SUM(F10:F24)</f>
        <v>2917.65</v>
      </c>
      <c r="G25" s="54">
        <f>SUM(G10:G24)</f>
        <v>1186462.15</v>
      </c>
      <c r="H25" s="55">
        <f>SUM(H10:H24)</f>
        <v>6230770.4</v>
      </c>
      <c r="I25" s="21">
        <f>SUM(I10:I24)</f>
        <v>7869036.499999999</v>
      </c>
      <c r="K25" s="6" t="s">
        <v>69</v>
      </c>
      <c r="L25" s="26" t="s">
        <v>67</v>
      </c>
      <c r="M25" s="28"/>
      <c r="N25" s="28"/>
      <c r="O25" s="29"/>
      <c r="Q25" s="6" t="s">
        <v>103</v>
      </c>
      <c r="R25" s="26" t="s">
        <v>67</v>
      </c>
      <c r="S25" s="28"/>
      <c r="T25" s="28"/>
      <c r="U25" s="29"/>
      <c r="W25" s="6" t="s">
        <v>107</v>
      </c>
      <c r="X25" s="26" t="s">
        <v>67</v>
      </c>
      <c r="Y25" s="28"/>
      <c r="Z25" s="28"/>
      <c r="AA25" s="29"/>
      <c r="AC25" s="6" t="s">
        <v>138</v>
      </c>
      <c r="AD25" s="26" t="s">
        <v>67</v>
      </c>
      <c r="AE25" s="28"/>
      <c r="AF25" s="28"/>
      <c r="AG25" s="29"/>
    </row>
    <row r="26" spans="1:33" ht="15">
      <c r="A26" t="s">
        <v>30</v>
      </c>
      <c r="D26" s="16"/>
      <c r="E26" s="16"/>
      <c r="F26" s="16"/>
      <c r="K26" s="40" t="s">
        <v>96</v>
      </c>
      <c r="L26" s="6" t="s">
        <v>6</v>
      </c>
      <c r="M26" s="6" t="s">
        <v>7</v>
      </c>
      <c r="N26" s="6" t="s">
        <v>8</v>
      </c>
      <c r="O26" s="6" t="s">
        <v>49</v>
      </c>
      <c r="Q26" s="40" t="s">
        <v>96</v>
      </c>
      <c r="R26" s="6" t="s">
        <v>6</v>
      </c>
      <c r="S26" s="6" t="s">
        <v>7</v>
      </c>
      <c r="T26" s="6" t="s">
        <v>8</v>
      </c>
      <c r="U26" s="6" t="s">
        <v>49</v>
      </c>
      <c r="W26" s="40" t="s">
        <v>96</v>
      </c>
      <c r="X26" s="6" t="s">
        <v>6</v>
      </c>
      <c r="Y26" s="6" t="s">
        <v>7</v>
      </c>
      <c r="Z26" s="6" t="s">
        <v>8</v>
      </c>
      <c r="AA26" s="6" t="s">
        <v>49</v>
      </c>
      <c r="AC26" s="40" t="s">
        <v>96</v>
      </c>
      <c r="AD26" s="6" t="s">
        <v>6</v>
      </c>
      <c r="AE26" s="6" t="s">
        <v>7</v>
      </c>
      <c r="AF26" s="6" t="s">
        <v>8</v>
      </c>
      <c r="AG26" s="6" t="s">
        <v>49</v>
      </c>
    </row>
    <row r="27" spans="11:33" ht="15">
      <c r="K27" s="25">
        <v>1</v>
      </c>
      <c r="L27" s="25" t="s">
        <v>137</v>
      </c>
      <c r="M27" s="25" t="s">
        <v>137</v>
      </c>
      <c r="N27" s="25" t="s">
        <v>137</v>
      </c>
      <c r="O27" s="25" t="s">
        <v>137</v>
      </c>
      <c r="Q27" s="25">
        <v>1</v>
      </c>
      <c r="R27" s="25" t="s">
        <v>137</v>
      </c>
      <c r="S27" s="25" t="s">
        <v>137</v>
      </c>
      <c r="T27" s="25" t="s">
        <v>137</v>
      </c>
      <c r="U27" s="25" t="s">
        <v>137</v>
      </c>
      <c r="W27" s="25">
        <v>1</v>
      </c>
      <c r="X27" s="25" t="s">
        <v>137</v>
      </c>
      <c r="Y27" s="25" t="s">
        <v>137</v>
      </c>
      <c r="Z27" s="25" t="s">
        <v>137</v>
      </c>
      <c r="AA27" s="25" t="s">
        <v>137</v>
      </c>
      <c r="AC27" s="25">
        <v>1</v>
      </c>
      <c r="AD27" s="25" t="s">
        <v>137</v>
      </c>
      <c r="AE27" s="25" t="s">
        <v>137</v>
      </c>
      <c r="AF27" s="25" t="s">
        <v>137</v>
      </c>
      <c r="AG27" s="25" t="s">
        <v>137</v>
      </c>
    </row>
    <row r="28" spans="1:33" ht="15">
      <c r="A28" s="15"/>
      <c r="K28" s="25">
        <f>K27+1</f>
        <v>2</v>
      </c>
      <c r="L28" s="25" t="s">
        <v>137</v>
      </c>
      <c r="M28" s="25" t="s">
        <v>137</v>
      </c>
      <c r="N28" s="25" t="s">
        <v>137</v>
      </c>
      <c r="O28" s="25" t="s">
        <v>137</v>
      </c>
      <c r="Q28" s="25">
        <f>Q27+1</f>
        <v>2</v>
      </c>
      <c r="R28" s="25" t="s">
        <v>137</v>
      </c>
      <c r="S28" s="25" t="s">
        <v>137</v>
      </c>
      <c r="T28" s="25" t="s">
        <v>137</v>
      </c>
      <c r="U28" s="25" t="s">
        <v>137</v>
      </c>
      <c r="W28" s="25">
        <f>W27+1</f>
        <v>2</v>
      </c>
      <c r="X28" s="25" t="s">
        <v>137</v>
      </c>
      <c r="Y28" s="25" t="s">
        <v>137</v>
      </c>
      <c r="Z28" s="25" t="s">
        <v>137</v>
      </c>
      <c r="AA28" s="25" t="s">
        <v>137</v>
      </c>
      <c r="AC28" s="25">
        <f>AC27+1</f>
        <v>2</v>
      </c>
      <c r="AD28" s="25" t="s">
        <v>137</v>
      </c>
      <c r="AE28" s="25" t="s">
        <v>137</v>
      </c>
      <c r="AF28" s="25" t="s">
        <v>137</v>
      </c>
      <c r="AG28" s="25" t="s">
        <v>137</v>
      </c>
    </row>
    <row r="29" spans="1:33" ht="15">
      <c r="A29" s="11"/>
      <c r="K29" s="25">
        <f aca="true" t="shared" si="1" ref="K29:K46">K28+1</f>
        <v>3</v>
      </c>
      <c r="L29" s="25" t="s">
        <v>137</v>
      </c>
      <c r="M29" s="25" t="s">
        <v>137</v>
      </c>
      <c r="N29" s="25" t="s">
        <v>137</v>
      </c>
      <c r="O29" s="25" t="s">
        <v>137</v>
      </c>
      <c r="Q29" s="25">
        <f aca="true" t="shared" si="2" ref="Q29:Q46">Q28+1</f>
        <v>3</v>
      </c>
      <c r="R29" s="25" t="s">
        <v>137</v>
      </c>
      <c r="S29" s="25" t="s">
        <v>137</v>
      </c>
      <c r="T29" s="25" t="s">
        <v>137</v>
      </c>
      <c r="U29" s="25" t="s">
        <v>137</v>
      </c>
      <c r="W29" s="25">
        <f aca="true" t="shared" si="3" ref="W29:W46">W28+1</f>
        <v>3</v>
      </c>
      <c r="X29" s="25" t="s">
        <v>137</v>
      </c>
      <c r="Y29" s="25" t="s">
        <v>137</v>
      </c>
      <c r="Z29" s="25" t="s">
        <v>137</v>
      </c>
      <c r="AA29" s="25" t="s">
        <v>137</v>
      </c>
      <c r="AC29" s="25">
        <f aca="true" t="shared" si="4" ref="AC29:AC46">AC28+1</f>
        <v>3</v>
      </c>
      <c r="AD29" s="25" t="s">
        <v>137</v>
      </c>
      <c r="AE29" s="25" t="s">
        <v>137</v>
      </c>
      <c r="AF29" s="25" t="s">
        <v>137</v>
      </c>
      <c r="AG29" s="25" t="s">
        <v>137</v>
      </c>
    </row>
    <row r="30" spans="1:33" ht="15">
      <c r="A30" s="12"/>
      <c r="K30" s="25">
        <f t="shared" si="1"/>
        <v>4</v>
      </c>
      <c r="L30" s="25" t="s">
        <v>137</v>
      </c>
      <c r="M30" s="25" t="s">
        <v>137</v>
      </c>
      <c r="N30" s="25" t="s">
        <v>137</v>
      </c>
      <c r="O30" s="25" t="s">
        <v>137</v>
      </c>
      <c r="Q30" s="25">
        <f t="shared" si="2"/>
        <v>4</v>
      </c>
      <c r="R30" s="25" t="s">
        <v>137</v>
      </c>
      <c r="S30" s="25" t="s">
        <v>137</v>
      </c>
      <c r="T30" s="25" t="s">
        <v>137</v>
      </c>
      <c r="U30" s="25" t="s">
        <v>137</v>
      </c>
      <c r="W30" s="25">
        <f t="shared" si="3"/>
        <v>4</v>
      </c>
      <c r="X30" s="25" t="s">
        <v>137</v>
      </c>
      <c r="Y30" s="25" t="s">
        <v>137</v>
      </c>
      <c r="Z30" s="25" t="s">
        <v>137</v>
      </c>
      <c r="AA30" s="25" t="s">
        <v>137</v>
      </c>
      <c r="AC30" s="25">
        <f t="shared" si="4"/>
        <v>4</v>
      </c>
      <c r="AD30" s="25" t="s">
        <v>137</v>
      </c>
      <c r="AE30" s="25" t="s">
        <v>137</v>
      </c>
      <c r="AF30" s="25" t="s">
        <v>137</v>
      </c>
      <c r="AG30" s="25" t="s">
        <v>137</v>
      </c>
    </row>
    <row r="31" spans="1:33" ht="15">
      <c r="A31" s="13"/>
      <c r="K31" s="25">
        <f t="shared" si="1"/>
        <v>5</v>
      </c>
      <c r="L31" s="25" t="s">
        <v>137</v>
      </c>
      <c r="M31" s="25" t="s">
        <v>137</v>
      </c>
      <c r="N31" s="25" t="s">
        <v>137</v>
      </c>
      <c r="O31" s="25" t="s">
        <v>137</v>
      </c>
      <c r="Q31" s="25">
        <f t="shared" si="2"/>
        <v>5</v>
      </c>
      <c r="R31" s="25" t="s">
        <v>137</v>
      </c>
      <c r="S31" s="25" t="s">
        <v>137</v>
      </c>
      <c r="T31" s="25" t="s">
        <v>137</v>
      </c>
      <c r="U31" s="25" t="s">
        <v>137</v>
      </c>
      <c r="W31" s="25">
        <f t="shared" si="3"/>
        <v>5</v>
      </c>
      <c r="X31" s="25" t="s">
        <v>137</v>
      </c>
      <c r="Y31" s="25" t="s">
        <v>137</v>
      </c>
      <c r="Z31" s="25" t="s">
        <v>137</v>
      </c>
      <c r="AA31" s="25" t="s">
        <v>137</v>
      </c>
      <c r="AC31" s="25">
        <f t="shared" si="4"/>
        <v>5</v>
      </c>
      <c r="AD31" s="25" t="s">
        <v>137</v>
      </c>
      <c r="AE31" s="25" t="s">
        <v>137</v>
      </c>
      <c r="AF31" s="25" t="s">
        <v>137</v>
      </c>
      <c r="AG31" s="25" t="s">
        <v>137</v>
      </c>
    </row>
    <row r="32" spans="1:33" ht="15">
      <c r="A32" s="14"/>
      <c r="K32" s="25">
        <f t="shared" si="1"/>
        <v>6</v>
      </c>
      <c r="L32" s="25" t="s">
        <v>137</v>
      </c>
      <c r="M32" s="25" t="s">
        <v>137</v>
      </c>
      <c r="N32" s="25" t="s">
        <v>137</v>
      </c>
      <c r="O32" s="25" t="s">
        <v>137</v>
      </c>
      <c r="Q32" s="25">
        <f t="shared" si="2"/>
        <v>6</v>
      </c>
      <c r="R32" s="25" t="s">
        <v>137</v>
      </c>
      <c r="S32" s="25" t="s">
        <v>137</v>
      </c>
      <c r="T32" s="25" t="s">
        <v>137</v>
      </c>
      <c r="U32" s="25" t="s">
        <v>137</v>
      </c>
      <c r="W32" s="25">
        <f t="shared" si="3"/>
        <v>6</v>
      </c>
      <c r="X32" s="25" t="s">
        <v>137</v>
      </c>
      <c r="Y32" s="25" t="s">
        <v>137</v>
      </c>
      <c r="Z32" s="25" t="s">
        <v>137</v>
      </c>
      <c r="AA32" s="25" t="s">
        <v>137</v>
      </c>
      <c r="AC32" s="25">
        <f t="shared" si="4"/>
        <v>6</v>
      </c>
      <c r="AD32" s="25" t="s">
        <v>137</v>
      </c>
      <c r="AE32" s="25" t="s">
        <v>137</v>
      </c>
      <c r="AF32" s="25" t="s">
        <v>137</v>
      </c>
      <c r="AG32" s="25" t="s">
        <v>137</v>
      </c>
    </row>
    <row r="33" spans="1:33" ht="15">
      <c r="A33" s="14"/>
      <c r="K33" s="25">
        <f t="shared" si="1"/>
        <v>7</v>
      </c>
      <c r="L33" s="25" t="s">
        <v>137</v>
      </c>
      <c r="M33" s="25" t="s">
        <v>137</v>
      </c>
      <c r="N33" s="25" t="s">
        <v>137</v>
      </c>
      <c r="O33" s="25" t="s">
        <v>137</v>
      </c>
      <c r="Q33" s="25">
        <f t="shared" si="2"/>
        <v>7</v>
      </c>
      <c r="R33" s="25" t="s">
        <v>137</v>
      </c>
      <c r="S33" s="25" t="s">
        <v>137</v>
      </c>
      <c r="T33" s="25" t="s">
        <v>137</v>
      </c>
      <c r="U33" s="25" t="s">
        <v>137</v>
      </c>
      <c r="W33" s="25">
        <f t="shared" si="3"/>
        <v>7</v>
      </c>
      <c r="X33" s="25" t="s">
        <v>137</v>
      </c>
      <c r="Y33" s="25" t="s">
        <v>137</v>
      </c>
      <c r="Z33" s="25" t="s">
        <v>137</v>
      </c>
      <c r="AA33" s="25" t="s">
        <v>137</v>
      </c>
      <c r="AC33" s="25">
        <f t="shared" si="4"/>
        <v>7</v>
      </c>
      <c r="AD33" s="25" t="s">
        <v>137</v>
      </c>
      <c r="AE33" s="25" t="s">
        <v>137</v>
      </c>
      <c r="AF33" s="25" t="s">
        <v>137</v>
      </c>
      <c r="AG33" s="25" t="s">
        <v>137</v>
      </c>
    </row>
    <row r="34" spans="11:33" ht="15">
      <c r="K34" s="25">
        <f t="shared" si="1"/>
        <v>8</v>
      </c>
      <c r="L34" s="25" t="s">
        <v>137</v>
      </c>
      <c r="M34" s="25" t="s">
        <v>137</v>
      </c>
      <c r="N34" s="25" t="s">
        <v>137</v>
      </c>
      <c r="O34" s="25" t="s">
        <v>137</v>
      </c>
      <c r="Q34" s="25">
        <f t="shared" si="2"/>
        <v>8</v>
      </c>
      <c r="R34" s="25" t="s">
        <v>137</v>
      </c>
      <c r="S34" s="25" t="s">
        <v>137</v>
      </c>
      <c r="T34" s="25" t="s">
        <v>137</v>
      </c>
      <c r="U34" s="25" t="s">
        <v>137</v>
      </c>
      <c r="W34" s="25">
        <f t="shared" si="3"/>
        <v>8</v>
      </c>
      <c r="X34" s="25" t="s">
        <v>137</v>
      </c>
      <c r="Y34" s="25" t="s">
        <v>137</v>
      </c>
      <c r="Z34" s="25" t="s">
        <v>137</v>
      </c>
      <c r="AA34" s="25" t="s">
        <v>137</v>
      </c>
      <c r="AC34" s="25">
        <f t="shared" si="4"/>
        <v>8</v>
      </c>
      <c r="AD34" s="25" t="s">
        <v>137</v>
      </c>
      <c r="AE34" s="25" t="s">
        <v>137</v>
      </c>
      <c r="AF34" s="25" t="s">
        <v>137</v>
      </c>
      <c r="AG34" s="25" t="s">
        <v>137</v>
      </c>
    </row>
    <row r="35" spans="1:33" ht="15">
      <c r="A35" s="15"/>
      <c r="K35" s="25">
        <f t="shared" si="1"/>
        <v>9</v>
      </c>
      <c r="L35" s="25" t="s">
        <v>137</v>
      </c>
      <c r="M35" s="25" t="s">
        <v>137</v>
      </c>
      <c r="N35" s="25" t="s">
        <v>137</v>
      </c>
      <c r="O35" s="25" t="s">
        <v>137</v>
      </c>
      <c r="Q35" s="25">
        <f t="shared" si="2"/>
        <v>9</v>
      </c>
      <c r="R35" s="25" t="s">
        <v>137</v>
      </c>
      <c r="S35" s="25" t="s">
        <v>137</v>
      </c>
      <c r="T35" s="25" t="s">
        <v>137</v>
      </c>
      <c r="U35" s="25" t="s">
        <v>137</v>
      </c>
      <c r="W35" s="25">
        <f t="shared" si="3"/>
        <v>9</v>
      </c>
      <c r="X35" s="25" t="s">
        <v>137</v>
      </c>
      <c r="Y35" s="25" t="s">
        <v>137</v>
      </c>
      <c r="Z35" s="25" t="s">
        <v>137</v>
      </c>
      <c r="AA35" s="25" t="s">
        <v>137</v>
      </c>
      <c r="AC35" s="25">
        <f t="shared" si="4"/>
        <v>9</v>
      </c>
      <c r="AD35" s="25" t="s">
        <v>137</v>
      </c>
      <c r="AE35" s="25" t="s">
        <v>137</v>
      </c>
      <c r="AF35" s="25" t="s">
        <v>137</v>
      </c>
      <c r="AG35" s="25" t="s">
        <v>137</v>
      </c>
    </row>
    <row r="36" spans="11:33" ht="15">
      <c r="K36" s="25">
        <f t="shared" si="1"/>
        <v>10</v>
      </c>
      <c r="L36" s="25" t="s">
        <v>137</v>
      </c>
      <c r="M36" s="25" t="s">
        <v>137</v>
      </c>
      <c r="N36" s="25" t="s">
        <v>137</v>
      </c>
      <c r="O36" s="25" t="s">
        <v>137</v>
      </c>
      <c r="Q36" s="25">
        <f t="shared" si="2"/>
        <v>10</v>
      </c>
      <c r="R36" s="25" t="s">
        <v>137</v>
      </c>
      <c r="S36" s="25" t="s">
        <v>137</v>
      </c>
      <c r="T36" s="25" t="s">
        <v>137</v>
      </c>
      <c r="U36" s="25" t="s">
        <v>137</v>
      </c>
      <c r="W36" s="25">
        <f t="shared" si="3"/>
        <v>10</v>
      </c>
      <c r="X36" s="25" t="s">
        <v>137</v>
      </c>
      <c r="Y36" s="25" t="s">
        <v>137</v>
      </c>
      <c r="Z36" s="25" t="s">
        <v>137</v>
      </c>
      <c r="AA36" s="25" t="s">
        <v>137</v>
      </c>
      <c r="AC36" s="25">
        <f t="shared" si="4"/>
        <v>10</v>
      </c>
      <c r="AD36" s="25" t="s">
        <v>137</v>
      </c>
      <c r="AE36" s="25" t="s">
        <v>137</v>
      </c>
      <c r="AF36" s="25" t="s">
        <v>137</v>
      </c>
      <c r="AG36" s="25" t="s">
        <v>137</v>
      </c>
    </row>
    <row r="37" spans="11:33" ht="15">
      <c r="K37" s="25">
        <f t="shared" si="1"/>
        <v>11</v>
      </c>
      <c r="L37" s="25" t="s">
        <v>137</v>
      </c>
      <c r="M37" s="25" t="s">
        <v>137</v>
      </c>
      <c r="N37" s="25" t="s">
        <v>137</v>
      </c>
      <c r="O37" s="25" t="s">
        <v>137</v>
      </c>
      <c r="Q37" s="25">
        <f t="shared" si="2"/>
        <v>11</v>
      </c>
      <c r="R37" s="25" t="s">
        <v>137</v>
      </c>
      <c r="S37" s="25" t="s">
        <v>137</v>
      </c>
      <c r="T37" s="25" t="s">
        <v>137</v>
      </c>
      <c r="U37" s="25" t="s">
        <v>137</v>
      </c>
      <c r="W37" s="25">
        <f t="shared" si="3"/>
        <v>11</v>
      </c>
      <c r="X37" s="25" t="s">
        <v>137</v>
      </c>
      <c r="Y37" s="25" t="s">
        <v>137</v>
      </c>
      <c r="Z37" s="25" t="s">
        <v>137</v>
      </c>
      <c r="AA37" s="25" t="s">
        <v>137</v>
      </c>
      <c r="AC37" s="25">
        <f t="shared" si="4"/>
        <v>11</v>
      </c>
      <c r="AD37" s="25" t="s">
        <v>137</v>
      </c>
      <c r="AE37" s="25" t="s">
        <v>137</v>
      </c>
      <c r="AF37" s="25" t="s">
        <v>137</v>
      </c>
      <c r="AG37" s="25" t="s">
        <v>137</v>
      </c>
    </row>
    <row r="38" spans="11:33" ht="15">
      <c r="K38" s="25">
        <f t="shared" si="1"/>
        <v>12</v>
      </c>
      <c r="L38" s="25" t="s">
        <v>137</v>
      </c>
      <c r="M38" s="25" t="s">
        <v>137</v>
      </c>
      <c r="N38" s="25" t="s">
        <v>137</v>
      </c>
      <c r="O38" s="25" t="s">
        <v>137</v>
      </c>
      <c r="Q38" s="25">
        <f t="shared" si="2"/>
        <v>12</v>
      </c>
      <c r="R38" s="25" t="s">
        <v>137</v>
      </c>
      <c r="S38" s="25" t="s">
        <v>137</v>
      </c>
      <c r="T38" s="25" t="s">
        <v>137</v>
      </c>
      <c r="U38" s="25" t="s">
        <v>137</v>
      </c>
      <c r="W38" s="25">
        <f t="shared" si="3"/>
        <v>12</v>
      </c>
      <c r="X38" s="25" t="s">
        <v>137</v>
      </c>
      <c r="Y38" s="25" t="s">
        <v>137</v>
      </c>
      <c r="Z38" s="25" t="s">
        <v>137</v>
      </c>
      <c r="AA38" s="25" t="s">
        <v>137</v>
      </c>
      <c r="AC38" s="25">
        <f t="shared" si="4"/>
        <v>12</v>
      </c>
      <c r="AD38" s="25" t="s">
        <v>137</v>
      </c>
      <c r="AE38" s="25" t="s">
        <v>137</v>
      </c>
      <c r="AF38" s="25" t="s">
        <v>137</v>
      </c>
      <c r="AG38" s="25" t="s">
        <v>137</v>
      </c>
    </row>
    <row r="39" spans="11:33" ht="15">
      <c r="K39" s="25">
        <f t="shared" si="1"/>
        <v>13</v>
      </c>
      <c r="L39" s="25" t="s">
        <v>137</v>
      </c>
      <c r="M39" s="25" t="s">
        <v>137</v>
      </c>
      <c r="N39" s="25" t="s">
        <v>137</v>
      </c>
      <c r="O39" s="25" t="s">
        <v>137</v>
      </c>
      <c r="Q39" s="25">
        <f t="shared" si="2"/>
        <v>13</v>
      </c>
      <c r="R39" s="25" t="s">
        <v>137</v>
      </c>
      <c r="S39" s="25" t="s">
        <v>137</v>
      </c>
      <c r="T39" s="25" t="s">
        <v>137</v>
      </c>
      <c r="U39" s="25" t="s">
        <v>137</v>
      </c>
      <c r="W39" s="25">
        <f t="shared" si="3"/>
        <v>13</v>
      </c>
      <c r="X39" s="25" t="s">
        <v>137</v>
      </c>
      <c r="Y39" s="25" t="s">
        <v>137</v>
      </c>
      <c r="Z39" s="25" t="s">
        <v>137</v>
      </c>
      <c r="AA39" s="25" t="s">
        <v>137</v>
      </c>
      <c r="AC39" s="25">
        <f t="shared" si="4"/>
        <v>13</v>
      </c>
      <c r="AD39" s="25" t="s">
        <v>137</v>
      </c>
      <c r="AE39" s="25" t="s">
        <v>137</v>
      </c>
      <c r="AF39" s="25" t="s">
        <v>137</v>
      </c>
      <c r="AG39" s="25" t="s">
        <v>137</v>
      </c>
    </row>
    <row r="40" spans="11:33" ht="15">
      <c r="K40" s="25">
        <f t="shared" si="1"/>
        <v>14</v>
      </c>
      <c r="L40" s="25" t="s">
        <v>137</v>
      </c>
      <c r="M40" s="25" t="s">
        <v>137</v>
      </c>
      <c r="N40" s="25" t="s">
        <v>137</v>
      </c>
      <c r="O40" s="25" t="s">
        <v>137</v>
      </c>
      <c r="Q40" s="25">
        <f t="shared" si="2"/>
        <v>14</v>
      </c>
      <c r="R40" s="25" t="s">
        <v>137</v>
      </c>
      <c r="S40" s="25" t="s">
        <v>137</v>
      </c>
      <c r="T40" s="25" t="s">
        <v>137</v>
      </c>
      <c r="U40" s="25" t="s">
        <v>137</v>
      </c>
      <c r="W40" s="25">
        <f t="shared" si="3"/>
        <v>14</v>
      </c>
      <c r="X40" s="25" t="s">
        <v>137</v>
      </c>
      <c r="Y40" s="25" t="s">
        <v>137</v>
      </c>
      <c r="Z40" s="25" t="s">
        <v>137</v>
      </c>
      <c r="AA40" s="25" t="s">
        <v>137</v>
      </c>
      <c r="AC40" s="25">
        <f t="shared" si="4"/>
        <v>14</v>
      </c>
      <c r="AD40" s="25" t="s">
        <v>137</v>
      </c>
      <c r="AE40" s="25" t="s">
        <v>137</v>
      </c>
      <c r="AF40" s="25" t="s">
        <v>137</v>
      </c>
      <c r="AG40" s="25" t="s">
        <v>137</v>
      </c>
    </row>
    <row r="41" spans="11:33" ht="15">
      <c r="K41" s="25">
        <f t="shared" si="1"/>
        <v>15</v>
      </c>
      <c r="L41" s="25" t="s">
        <v>137</v>
      </c>
      <c r="M41" s="25" t="s">
        <v>137</v>
      </c>
      <c r="N41" s="25" t="s">
        <v>137</v>
      </c>
      <c r="O41" s="25" t="s">
        <v>137</v>
      </c>
      <c r="Q41" s="25">
        <f t="shared" si="2"/>
        <v>15</v>
      </c>
      <c r="R41" s="25" t="s">
        <v>137</v>
      </c>
      <c r="S41" s="25" t="s">
        <v>137</v>
      </c>
      <c r="T41" s="25" t="s">
        <v>137</v>
      </c>
      <c r="U41" s="25" t="s">
        <v>137</v>
      </c>
      <c r="W41" s="25">
        <f t="shared" si="3"/>
        <v>15</v>
      </c>
      <c r="X41" s="25" t="s">
        <v>137</v>
      </c>
      <c r="Y41" s="25" t="s">
        <v>137</v>
      </c>
      <c r="Z41" s="25" t="s">
        <v>137</v>
      </c>
      <c r="AA41" s="25" t="s">
        <v>137</v>
      </c>
      <c r="AC41" s="25">
        <f t="shared" si="4"/>
        <v>15</v>
      </c>
      <c r="AD41" s="25" t="s">
        <v>137</v>
      </c>
      <c r="AE41" s="25" t="s">
        <v>137</v>
      </c>
      <c r="AF41" s="25" t="s">
        <v>137</v>
      </c>
      <c r="AG41" s="25" t="s">
        <v>137</v>
      </c>
    </row>
    <row r="42" spans="11:33" ht="15">
      <c r="K42" s="25">
        <f t="shared" si="1"/>
        <v>16</v>
      </c>
      <c r="L42" s="25" t="s">
        <v>137</v>
      </c>
      <c r="M42" s="25" t="s">
        <v>137</v>
      </c>
      <c r="N42" s="25" t="s">
        <v>137</v>
      </c>
      <c r="O42" s="25" t="s">
        <v>137</v>
      </c>
      <c r="Q42" s="25">
        <f t="shared" si="2"/>
        <v>16</v>
      </c>
      <c r="R42" s="25" t="s">
        <v>137</v>
      </c>
      <c r="S42" s="25" t="s">
        <v>137</v>
      </c>
      <c r="T42" s="25" t="s">
        <v>137</v>
      </c>
      <c r="U42" s="25" t="s">
        <v>137</v>
      </c>
      <c r="W42" s="25">
        <f t="shared" si="3"/>
        <v>16</v>
      </c>
      <c r="X42" s="25" t="s">
        <v>137</v>
      </c>
      <c r="Y42" s="25" t="s">
        <v>137</v>
      </c>
      <c r="Z42" s="25" t="s">
        <v>137</v>
      </c>
      <c r="AA42" s="25" t="s">
        <v>137</v>
      </c>
      <c r="AC42" s="25">
        <f t="shared" si="4"/>
        <v>16</v>
      </c>
      <c r="AD42" s="25" t="s">
        <v>137</v>
      </c>
      <c r="AE42" s="25" t="s">
        <v>137</v>
      </c>
      <c r="AF42" s="25" t="s">
        <v>137</v>
      </c>
      <c r="AG42" s="25" t="s">
        <v>137</v>
      </c>
    </row>
    <row r="43" spans="11:33" ht="15">
      <c r="K43" s="25">
        <f t="shared" si="1"/>
        <v>17</v>
      </c>
      <c r="L43" s="25" t="s">
        <v>137</v>
      </c>
      <c r="M43" s="25" t="s">
        <v>137</v>
      </c>
      <c r="N43" s="25" t="s">
        <v>137</v>
      </c>
      <c r="O43" s="25" t="s">
        <v>137</v>
      </c>
      <c r="Q43" s="25">
        <f t="shared" si="2"/>
        <v>17</v>
      </c>
      <c r="R43" s="25" t="s">
        <v>137</v>
      </c>
      <c r="S43" s="25" t="s">
        <v>137</v>
      </c>
      <c r="T43" s="25" t="s">
        <v>137</v>
      </c>
      <c r="U43" s="25" t="s">
        <v>137</v>
      </c>
      <c r="W43" s="25">
        <f t="shared" si="3"/>
        <v>17</v>
      </c>
      <c r="X43" s="25" t="s">
        <v>137</v>
      </c>
      <c r="Y43" s="25" t="s">
        <v>137</v>
      </c>
      <c r="Z43" s="25" t="s">
        <v>137</v>
      </c>
      <c r="AA43" s="25" t="s">
        <v>137</v>
      </c>
      <c r="AC43" s="25">
        <f t="shared" si="4"/>
        <v>17</v>
      </c>
      <c r="AD43" s="25" t="s">
        <v>137</v>
      </c>
      <c r="AE43" s="25" t="s">
        <v>137</v>
      </c>
      <c r="AF43" s="25" t="s">
        <v>137</v>
      </c>
      <c r="AG43" s="25" t="s">
        <v>137</v>
      </c>
    </row>
    <row r="44" spans="11:33" ht="15">
      <c r="K44" s="25">
        <f t="shared" si="1"/>
        <v>18</v>
      </c>
      <c r="L44" s="25" t="s">
        <v>137</v>
      </c>
      <c r="M44" s="25" t="s">
        <v>137</v>
      </c>
      <c r="N44" s="25" t="s">
        <v>137</v>
      </c>
      <c r="O44" s="25" t="s">
        <v>137</v>
      </c>
      <c r="Q44" s="25">
        <f t="shared" si="2"/>
        <v>18</v>
      </c>
      <c r="R44" s="25" t="s">
        <v>137</v>
      </c>
      <c r="S44" s="25" t="s">
        <v>137</v>
      </c>
      <c r="T44" s="25" t="s">
        <v>137</v>
      </c>
      <c r="U44" s="25" t="s">
        <v>137</v>
      </c>
      <c r="W44" s="25">
        <f t="shared" si="3"/>
        <v>18</v>
      </c>
      <c r="X44" s="25" t="s">
        <v>137</v>
      </c>
      <c r="Y44" s="25" t="s">
        <v>137</v>
      </c>
      <c r="Z44" s="25" t="s">
        <v>137</v>
      </c>
      <c r="AA44" s="25" t="s">
        <v>137</v>
      </c>
      <c r="AC44" s="25">
        <f t="shared" si="4"/>
        <v>18</v>
      </c>
      <c r="AD44" s="25" t="s">
        <v>137</v>
      </c>
      <c r="AE44" s="25" t="s">
        <v>137</v>
      </c>
      <c r="AF44" s="25" t="s">
        <v>137</v>
      </c>
      <c r="AG44" s="25" t="s">
        <v>137</v>
      </c>
    </row>
    <row r="45" spans="11:33" ht="15">
      <c r="K45" s="25">
        <f t="shared" si="1"/>
        <v>19</v>
      </c>
      <c r="L45" s="25" t="s">
        <v>137</v>
      </c>
      <c r="M45" s="25" t="s">
        <v>137</v>
      </c>
      <c r="N45" s="25" t="s">
        <v>137</v>
      </c>
      <c r="O45" s="25" t="s">
        <v>137</v>
      </c>
      <c r="Q45" s="25">
        <f t="shared" si="2"/>
        <v>19</v>
      </c>
      <c r="R45" s="25" t="s">
        <v>137</v>
      </c>
      <c r="S45" s="25" t="s">
        <v>137</v>
      </c>
      <c r="T45" s="25" t="s">
        <v>137</v>
      </c>
      <c r="U45" s="25" t="s">
        <v>137</v>
      </c>
      <c r="W45" s="25">
        <f t="shared" si="3"/>
        <v>19</v>
      </c>
      <c r="X45" s="25" t="s">
        <v>137</v>
      </c>
      <c r="Y45" s="25" t="s">
        <v>137</v>
      </c>
      <c r="Z45" s="25" t="s">
        <v>137</v>
      </c>
      <c r="AA45" s="25" t="s">
        <v>137</v>
      </c>
      <c r="AC45" s="25">
        <f t="shared" si="4"/>
        <v>19</v>
      </c>
      <c r="AD45" s="25" t="s">
        <v>137</v>
      </c>
      <c r="AE45" s="25" t="s">
        <v>137</v>
      </c>
      <c r="AF45" s="25" t="s">
        <v>137</v>
      </c>
      <c r="AG45" s="25" t="s">
        <v>137</v>
      </c>
    </row>
    <row r="46" spans="11:33" ht="15">
      <c r="K46" s="25">
        <f t="shared" si="1"/>
        <v>20</v>
      </c>
      <c r="L46" s="25" t="s">
        <v>137</v>
      </c>
      <c r="M46" s="25" t="s">
        <v>137</v>
      </c>
      <c r="N46" s="25" t="s">
        <v>137</v>
      </c>
      <c r="O46" s="25" t="s">
        <v>137</v>
      </c>
      <c r="Q46" s="25">
        <f t="shared" si="2"/>
        <v>20</v>
      </c>
      <c r="R46" s="25" t="s">
        <v>137</v>
      </c>
      <c r="S46" s="25" t="s">
        <v>137</v>
      </c>
      <c r="T46" s="25" t="s">
        <v>137</v>
      </c>
      <c r="U46" s="25" t="s">
        <v>137</v>
      </c>
      <c r="W46" s="25">
        <f t="shared" si="3"/>
        <v>20</v>
      </c>
      <c r="X46" s="25" t="s">
        <v>137</v>
      </c>
      <c r="Y46" s="25" t="s">
        <v>137</v>
      </c>
      <c r="Z46" s="25" t="s">
        <v>137</v>
      </c>
      <c r="AA46" s="25" t="s">
        <v>137</v>
      </c>
      <c r="AC46" s="25">
        <f t="shared" si="4"/>
        <v>20</v>
      </c>
      <c r="AD46" s="25" t="s">
        <v>137</v>
      </c>
      <c r="AE46" s="25" t="s">
        <v>137</v>
      </c>
      <c r="AF46" s="25" t="s">
        <v>137</v>
      </c>
      <c r="AG46" s="25" t="s">
        <v>137</v>
      </c>
    </row>
    <row r="47" spans="11:33" ht="75">
      <c r="K47" s="40" t="s">
        <v>68</v>
      </c>
      <c r="L47" s="59">
        <f>F10</f>
        <v>25.8</v>
      </c>
      <c r="M47" s="59">
        <f>G10</f>
        <v>55.45</v>
      </c>
      <c r="N47" s="59">
        <f>H10</f>
        <v>146.95</v>
      </c>
      <c r="O47" s="59">
        <f>I10</f>
        <v>87.35</v>
      </c>
      <c r="Q47" s="40" t="s">
        <v>68</v>
      </c>
      <c r="R47" s="59">
        <f>F14</f>
        <v>138.95</v>
      </c>
      <c r="S47" s="59">
        <f>G14</f>
        <v>1454.7</v>
      </c>
      <c r="T47" s="60">
        <f>H14</f>
        <v>0</v>
      </c>
      <c r="U47" s="59">
        <f>I14</f>
        <v>1319.55</v>
      </c>
      <c r="W47" s="40" t="s">
        <v>68</v>
      </c>
      <c r="X47" s="59">
        <f>F18</f>
        <v>37.55</v>
      </c>
      <c r="Y47" s="59">
        <f>G18</f>
        <v>699.15</v>
      </c>
      <c r="Z47" s="59">
        <f>H18</f>
        <v>1677.35</v>
      </c>
      <c r="AA47" s="59">
        <f>I18</f>
        <v>181.25</v>
      </c>
      <c r="AC47" s="40" t="s">
        <v>68</v>
      </c>
      <c r="AD47" s="59">
        <f>F22</f>
        <v>1393.75</v>
      </c>
      <c r="AE47" s="59">
        <f>G22</f>
        <v>609307.1</v>
      </c>
      <c r="AF47" s="59">
        <f>H22</f>
        <v>3753969</v>
      </c>
      <c r="AG47" s="59">
        <f>I22</f>
        <v>7258440.6</v>
      </c>
    </row>
    <row r="48" spans="11:33" ht="15">
      <c r="K48" s="6" t="s">
        <v>97</v>
      </c>
      <c r="L48" s="26" t="s">
        <v>67</v>
      </c>
      <c r="M48" s="28"/>
      <c r="N48" s="28"/>
      <c r="O48" s="29"/>
      <c r="Q48" s="6" t="s">
        <v>102</v>
      </c>
      <c r="R48" s="26" t="s">
        <v>67</v>
      </c>
      <c r="S48" s="28"/>
      <c r="T48" s="28"/>
      <c r="U48" s="29"/>
      <c r="W48" s="6" t="s">
        <v>108</v>
      </c>
      <c r="X48" s="26" t="s">
        <v>67</v>
      </c>
      <c r="Y48" s="28"/>
      <c r="Z48" s="28"/>
      <c r="AA48" s="29"/>
      <c r="AC48" s="6" t="s">
        <v>141</v>
      </c>
      <c r="AD48" s="26" t="s">
        <v>67</v>
      </c>
      <c r="AE48" s="28"/>
      <c r="AF48" s="28"/>
      <c r="AG48" s="29"/>
    </row>
    <row r="49" spans="11:33" ht="15">
      <c r="K49" s="40" t="s">
        <v>96</v>
      </c>
      <c r="L49" s="6" t="s">
        <v>6</v>
      </c>
      <c r="M49" s="6" t="s">
        <v>7</v>
      </c>
      <c r="N49" s="6" t="s">
        <v>8</v>
      </c>
      <c r="O49" s="6" t="s">
        <v>49</v>
      </c>
      <c r="Q49" s="40" t="s">
        <v>96</v>
      </c>
      <c r="R49" s="6" t="s">
        <v>6</v>
      </c>
      <c r="S49" s="6" t="s">
        <v>7</v>
      </c>
      <c r="T49" s="6" t="s">
        <v>8</v>
      </c>
      <c r="U49" s="6" t="s">
        <v>49</v>
      </c>
      <c r="W49" s="40" t="s">
        <v>96</v>
      </c>
      <c r="X49" s="6" t="s">
        <v>6</v>
      </c>
      <c r="Y49" s="6" t="s">
        <v>7</v>
      </c>
      <c r="Z49" s="6" t="s">
        <v>8</v>
      </c>
      <c r="AA49" s="6" t="s">
        <v>49</v>
      </c>
      <c r="AC49" s="40" t="s">
        <v>96</v>
      </c>
      <c r="AD49" s="6" t="s">
        <v>6</v>
      </c>
      <c r="AE49" s="6" t="s">
        <v>7</v>
      </c>
      <c r="AF49" s="6" t="s">
        <v>8</v>
      </c>
      <c r="AG49" s="6" t="s">
        <v>49</v>
      </c>
    </row>
    <row r="50" spans="11:33" ht="15">
      <c r="K50" s="25">
        <v>1</v>
      </c>
      <c r="L50" s="25" t="s">
        <v>137</v>
      </c>
      <c r="M50" s="25" t="s">
        <v>137</v>
      </c>
      <c r="N50" s="25" t="s">
        <v>137</v>
      </c>
      <c r="O50" s="25" t="s">
        <v>137</v>
      </c>
      <c r="Q50" s="25">
        <v>1</v>
      </c>
      <c r="R50" s="25" t="s">
        <v>137</v>
      </c>
      <c r="S50" s="25" t="s">
        <v>137</v>
      </c>
      <c r="T50" s="25" t="s">
        <v>137</v>
      </c>
      <c r="U50" s="25" t="s">
        <v>137</v>
      </c>
      <c r="W50" s="25">
        <v>1</v>
      </c>
      <c r="X50" s="25">
        <v>15</v>
      </c>
      <c r="Y50" s="25">
        <v>297</v>
      </c>
      <c r="Z50" s="52">
        <v>656</v>
      </c>
      <c r="AA50" s="25">
        <v>31</v>
      </c>
      <c r="AC50" s="25">
        <v>1</v>
      </c>
      <c r="AD50" s="25">
        <v>16</v>
      </c>
      <c r="AE50" s="25">
        <v>63</v>
      </c>
      <c r="AF50" s="52">
        <v>15</v>
      </c>
      <c r="AG50" s="25">
        <v>32</v>
      </c>
    </row>
    <row r="51" spans="11:33" ht="15">
      <c r="K51" s="25">
        <f>K50+1</f>
        <v>2</v>
      </c>
      <c r="L51" s="25" t="s">
        <v>137</v>
      </c>
      <c r="M51" s="25" t="s">
        <v>137</v>
      </c>
      <c r="N51" s="25" t="s">
        <v>137</v>
      </c>
      <c r="O51" s="25" t="s">
        <v>137</v>
      </c>
      <c r="Q51" s="25">
        <f>Q50+1</f>
        <v>2</v>
      </c>
      <c r="R51" s="25" t="s">
        <v>137</v>
      </c>
      <c r="S51" s="25" t="s">
        <v>137</v>
      </c>
      <c r="T51" s="25" t="s">
        <v>137</v>
      </c>
      <c r="U51" s="25" t="s">
        <v>137</v>
      </c>
      <c r="W51" s="25">
        <f>W50+1</f>
        <v>2</v>
      </c>
      <c r="X51" s="25">
        <v>15</v>
      </c>
      <c r="Y51" s="25">
        <v>296</v>
      </c>
      <c r="Z51" s="25">
        <v>640</v>
      </c>
      <c r="AA51" s="25">
        <v>31</v>
      </c>
      <c r="AC51" s="25">
        <f>AC50+1</f>
        <v>2</v>
      </c>
      <c r="AD51" s="25">
        <v>15</v>
      </c>
      <c r="AE51" s="25">
        <v>47</v>
      </c>
      <c r="AF51" s="25">
        <v>47</v>
      </c>
      <c r="AG51" s="25">
        <v>31</v>
      </c>
    </row>
    <row r="52" spans="11:33" ht="15">
      <c r="K52" s="25">
        <f aca="true" t="shared" si="5" ref="K52:K69">K51+1</f>
        <v>3</v>
      </c>
      <c r="L52" s="25" t="s">
        <v>137</v>
      </c>
      <c r="M52" s="25" t="s">
        <v>137</v>
      </c>
      <c r="N52" s="25" t="s">
        <v>137</v>
      </c>
      <c r="O52" s="25" t="s">
        <v>137</v>
      </c>
      <c r="Q52" s="25">
        <f aca="true" t="shared" si="6" ref="Q52:Q69">Q51+1</f>
        <v>3</v>
      </c>
      <c r="R52" s="25" t="s">
        <v>137</v>
      </c>
      <c r="S52" s="25" t="s">
        <v>137</v>
      </c>
      <c r="T52" s="25" t="s">
        <v>137</v>
      </c>
      <c r="U52" s="25" t="s">
        <v>137</v>
      </c>
      <c r="W52" s="25">
        <f aca="true" t="shared" si="7" ref="W52:W69">W51+1</f>
        <v>3</v>
      </c>
      <c r="X52" s="25">
        <v>16</v>
      </c>
      <c r="Y52" s="25">
        <v>297</v>
      </c>
      <c r="Z52" s="25">
        <v>609</v>
      </c>
      <c r="AA52" s="25">
        <v>31</v>
      </c>
      <c r="AC52" s="25">
        <f aca="true" t="shared" si="8" ref="AC52:AC69">AC51+1</f>
        <v>3</v>
      </c>
      <c r="AD52" s="25">
        <v>16</v>
      </c>
      <c r="AE52" s="25">
        <v>63</v>
      </c>
      <c r="AF52" s="25">
        <v>32</v>
      </c>
      <c r="AG52" s="25">
        <v>32</v>
      </c>
    </row>
    <row r="53" spans="11:33" ht="15">
      <c r="K53" s="25">
        <f t="shared" si="5"/>
        <v>4</v>
      </c>
      <c r="L53" s="25" t="s">
        <v>137</v>
      </c>
      <c r="M53" s="25" t="s">
        <v>137</v>
      </c>
      <c r="N53" s="25" t="s">
        <v>137</v>
      </c>
      <c r="O53" s="25" t="s">
        <v>137</v>
      </c>
      <c r="Q53" s="25">
        <f t="shared" si="6"/>
        <v>4</v>
      </c>
      <c r="R53" s="25" t="s">
        <v>137</v>
      </c>
      <c r="S53" s="25" t="s">
        <v>137</v>
      </c>
      <c r="T53" s="25" t="s">
        <v>137</v>
      </c>
      <c r="U53" s="25" t="s">
        <v>137</v>
      </c>
      <c r="W53" s="25">
        <f t="shared" si="7"/>
        <v>4</v>
      </c>
      <c r="X53" s="25">
        <v>15</v>
      </c>
      <c r="Y53" s="25">
        <v>296</v>
      </c>
      <c r="Z53" s="25">
        <v>609</v>
      </c>
      <c r="AA53" s="25">
        <v>31</v>
      </c>
      <c r="AC53" s="25">
        <f t="shared" si="8"/>
        <v>4</v>
      </c>
      <c r="AD53" s="25">
        <v>16</v>
      </c>
      <c r="AE53" s="25">
        <v>47</v>
      </c>
      <c r="AF53" s="25">
        <v>62</v>
      </c>
      <c r="AG53" s="25">
        <v>32</v>
      </c>
    </row>
    <row r="54" spans="11:33" ht="15">
      <c r="K54" s="25">
        <f t="shared" si="5"/>
        <v>5</v>
      </c>
      <c r="L54" s="25" t="s">
        <v>137</v>
      </c>
      <c r="M54" s="25" t="s">
        <v>137</v>
      </c>
      <c r="N54" s="25" t="s">
        <v>137</v>
      </c>
      <c r="O54" s="25" t="s">
        <v>137</v>
      </c>
      <c r="Q54" s="25">
        <f t="shared" si="6"/>
        <v>5</v>
      </c>
      <c r="R54" s="25" t="s">
        <v>137</v>
      </c>
      <c r="S54" s="25" t="s">
        <v>137</v>
      </c>
      <c r="T54" s="25" t="s">
        <v>137</v>
      </c>
      <c r="U54" s="25" t="s">
        <v>137</v>
      </c>
      <c r="W54" s="25">
        <f t="shared" si="7"/>
        <v>5</v>
      </c>
      <c r="X54" s="25">
        <v>16</v>
      </c>
      <c r="Y54" s="25">
        <v>297</v>
      </c>
      <c r="Z54" s="25">
        <v>610</v>
      </c>
      <c r="AA54" s="25">
        <v>31</v>
      </c>
      <c r="AC54" s="25">
        <f t="shared" si="8"/>
        <v>5</v>
      </c>
      <c r="AD54" s="25">
        <v>16</v>
      </c>
      <c r="AE54" s="25">
        <v>47</v>
      </c>
      <c r="AF54" s="25">
        <v>47</v>
      </c>
      <c r="AG54" s="25">
        <v>31</v>
      </c>
    </row>
    <row r="55" spans="11:33" ht="15">
      <c r="K55" s="25">
        <f t="shared" si="5"/>
        <v>6</v>
      </c>
      <c r="L55" s="25" t="s">
        <v>137</v>
      </c>
      <c r="M55" s="25" t="s">
        <v>137</v>
      </c>
      <c r="N55" s="25" t="s">
        <v>137</v>
      </c>
      <c r="O55" s="25" t="s">
        <v>137</v>
      </c>
      <c r="Q55" s="25">
        <f t="shared" si="6"/>
        <v>6</v>
      </c>
      <c r="R55" s="25" t="s">
        <v>137</v>
      </c>
      <c r="S55" s="25" t="s">
        <v>137</v>
      </c>
      <c r="T55" s="25" t="s">
        <v>137</v>
      </c>
      <c r="U55" s="25" t="s">
        <v>137</v>
      </c>
      <c r="W55" s="25">
        <f t="shared" si="7"/>
        <v>6</v>
      </c>
      <c r="X55" s="25">
        <v>16</v>
      </c>
      <c r="Y55" s="25">
        <v>312</v>
      </c>
      <c r="Z55" s="25">
        <v>656</v>
      </c>
      <c r="AA55" s="25">
        <v>15</v>
      </c>
      <c r="AC55" s="25">
        <f t="shared" si="8"/>
        <v>6</v>
      </c>
      <c r="AD55" s="25">
        <v>16</v>
      </c>
      <c r="AE55" s="25">
        <v>62</v>
      </c>
      <c r="AF55" s="25">
        <v>46</v>
      </c>
      <c r="AG55" s="25">
        <v>31</v>
      </c>
    </row>
    <row r="56" spans="11:33" ht="15">
      <c r="K56" s="25">
        <f t="shared" si="5"/>
        <v>7</v>
      </c>
      <c r="L56" s="25" t="s">
        <v>137</v>
      </c>
      <c r="M56" s="25" t="s">
        <v>137</v>
      </c>
      <c r="N56" s="25" t="s">
        <v>137</v>
      </c>
      <c r="O56" s="25" t="s">
        <v>137</v>
      </c>
      <c r="Q56" s="25">
        <f t="shared" si="6"/>
        <v>7</v>
      </c>
      <c r="R56" s="25" t="s">
        <v>137</v>
      </c>
      <c r="S56" s="25" t="s">
        <v>137</v>
      </c>
      <c r="T56" s="25" t="s">
        <v>137</v>
      </c>
      <c r="U56" s="25" t="s">
        <v>137</v>
      </c>
      <c r="W56" s="25">
        <f t="shared" si="7"/>
        <v>7</v>
      </c>
      <c r="X56" s="25">
        <v>15</v>
      </c>
      <c r="Y56" s="25">
        <v>313</v>
      </c>
      <c r="Z56" s="25">
        <v>594</v>
      </c>
      <c r="AA56" s="25">
        <v>31</v>
      </c>
      <c r="AC56" s="25">
        <f t="shared" si="8"/>
        <v>7</v>
      </c>
      <c r="AD56" s="25">
        <v>16</v>
      </c>
      <c r="AE56" s="25">
        <v>47</v>
      </c>
      <c r="AF56" s="25">
        <v>47</v>
      </c>
      <c r="AG56" s="25">
        <v>31</v>
      </c>
    </row>
    <row r="57" spans="11:33" ht="15">
      <c r="K57" s="25">
        <f t="shared" si="5"/>
        <v>8</v>
      </c>
      <c r="L57" s="25" t="s">
        <v>137</v>
      </c>
      <c r="M57" s="25" t="s">
        <v>137</v>
      </c>
      <c r="N57" s="25" t="s">
        <v>137</v>
      </c>
      <c r="O57" s="25" t="s">
        <v>137</v>
      </c>
      <c r="Q57" s="25">
        <f t="shared" si="6"/>
        <v>8</v>
      </c>
      <c r="R57" s="25" t="s">
        <v>137</v>
      </c>
      <c r="S57" s="25" t="s">
        <v>137</v>
      </c>
      <c r="T57" s="25" t="s">
        <v>137</v>
      </c>
      <c r="U57" s="25" t="s">
        <v>137</v>
      </c>
      <c r="W57" s="25">
        <f t="shared" si="7"/>
        <v>8</v>
      </c>
      <c r="X57" s="25">
        <v>16</v>
      </c>
      <c r="Y57" s="25">
        <v>296</v>
      </c>
      <c r="Z57" s="27">
        <v>313</v>
      </c>
      <c r="AA57" s="25">
        <v>31</v>
      </c>
      <c r="AC57" s="25">
        <f t="shared" si="8"/>
        <v>8</v>
      </c>
      <c r="AD57" s="25">
        <v>16</v>
      </c>
      <c r="AE57" s="25">
        <v>47</v>
      </c>
      <c r="AF57" s="27">
        <v>31</v>
      </c>
      <c r="AG57" s="25">
        <v>31</v>
      </c>
    </row>
    <row r="58" spans="11:33" ht="15">
      <c r="K58" s="25">
        <f t="shared" si="5"/>
        <v>9</v>
      </c>
      <c r="L58" s="25" t="s">
        <v>137</v>
      </c>
      <c r="M58" s="25" t="s">
        <v>137</v>
      </c>
      <c r="N58" s="25" t="s">
        <v>137</v>
      </c>
      <c r="O58" s="25" t="s">
        <v>137</v>
      </c>
      <c r="Q58" s="25">
        <f t="shared" si="6"/>
        <v>9</v>
      </c>
      <c r="R58" s="25" t="s">
        <v>137</v>
      </c>
      <c r="S58" s="25" t="s">
        <v>137</v>
      </c>
      <c r="T58" s="25" t="s">
        <v>137</v>
      </c>
      <c r="U58" s="25" t="s">
        <v>137</v>
      </c>
      <c r="W58" s="25">
        <f t="shared" si="7"/>
        <v>9</v>
      </c>
      <c r="X58" s="25">
        <v>16</v>
      </c>
      <c r="Y58" s="25">
        <v>312</v>
      </c>
      <c r="Z58" s="27">
        <v>294</v>
      </c>
      <c r="AA58" s="25">
        <v>32</v>
      </c>
      <c r="AC58" s="25">
        <f t="shared" si="8"/>
        <v>9</v>
      </c>
      <c r="AD58" s="25">
        <v>15</v>
      </c>
      <c r="AE58" s="25">
        <v>46</v>
      </c>
      <c r="AF58" s="27">
        <v>32</v>
      </c>
      <c r="AG58" s="25">
        <v>31</v>
      </c>
    </row>
    <row r="59" spans="11:33" ht="15">
      <c r="K59" s="25">
        <f t="shared" si="5"/>
        <v>10</v>
      </c>
      <c r="L59" s="25" t="s">
        <v>137</v>
      </c>
      <c r="M59" s="25" t="s">
        <v>137</v>
      </c>
      <c r="N59" s="25" t="s">
        <v>137</v>
      </c>
      <c r="O59" s="25" t="s">
        <v>137</v>
      </c>
      <c r="Q59" s="25">
        <f t="shared" si="6"/>
        <v>10</v>
      </c>
      <c r="R59" s="25" t="s">
        <v>137</v>
      </c>
      <c r="S59" s="25" t="s">
        <v>137</v>
      </c>
      <c r="T59" s="25" t="s">
        <v>137</v>
      </c>
      <c r="U59" s="25" t="s">
        <v>137</v>
      </c>
      <c r="W59" s="25">
        <f t="shared" si="7"/>
        <v>10</v>
      </c>
      <c r="X59" s="25">
        <v>15</v>
      </c>
      <c r="Y59" s="25">
        <v>329</v>
      </c>
      <c r="Z59" s="27">
        <v>328</v>
      </c>
      <c r="AA59" s="25">
        <v>31</v>
      </c>
      <c r="AC59" s="25">
        <f t="shared" si="8"/>
        <v>10</v>
      </c>
      <c r="AD59" s="25">
        <v>16</v>
      </c>
      <c r="AE59" s="25">
        <v>31</v>
      </c>
      <c r="AF59" s="27">
        <v>31</v>
      </c>
      <c r="AG59" s="25">
        <v>31</v>
      </c>
    </row>
    <row r="60" spans="11:33" ht="15">
      <c r="K60" s="25">
        <f t="shared" si="5"/>
        <v>11</v>
      </c>
      <c r="L60" s="25" t="s">
        <v>137</v>
      </c>
      <c r="M60" s="25" t="s">
        <v>137</v>
      </c>
      <c r="N60" s="25" t="s">
        <v>137</v>
      </c>
      <c r="O60" s="25" t="s">
        <v>137</v>
      </c>
      <c r="Q60" s="25">
        <f t="shared" si="6"/>
        <v>11</v>
      </c>
      <c r="R60" s="25" t="s">
        <v>137</v>
      </c>
      <c r="S60" s="25" t="s">
        <v>137</v>
      </c>
      <c r="T60" s="25" t="s">
        <v>137</v>
      </c>
      <c r="U60" s="25" t="s">
        <v>137</v>
      </c>
      <c r="W60" s="25">
        <f t="shared" si="7"/>
        <v>11</v>
      </c>
      <c r="X60" s="25">
        <v>15</v>
      </c>
      <c r="Y60" s="25">
        <v>297</v>
      </c>
      <c r="Z60" s="27">
        <v>313</v>
      </c>
      <c r="AA60" s="25">
        <v>31</v>
      </c>
      <c r="AC60" s="25">
        <f t="shared" si="8"/>
        <v>11</v>
      </c>
      <c r="AD60" s="25">
        <v>16</v>
      </c>
      <c r="AE60" s="25">
        <v>47</v>
      </c>
      <c r="AF60" s="27">
        <v>47</v>
      </c>
      <c r="AG60" s="25">
        <v>31</v>
      </c>
    </row>
    <row r="61" spans="11:33" ht="15">
      <c r="K61" s="25">
        <f t="shared" si="5"/>
        <v>12</v>
      </c>
      <c r="L61" s="25" t="s">
        <v>137</v>
      </c>
      <c r="M61" s="25" t="s">
        <v>137</v>
      </c>
      <c r="N61" s="25" t="s">
        <v>137</v>
      </c>
      <c r="O61" s="25" t="s">
        <v>137</v>
      </c>
      <c r="Q61" s="25">
        <f t="shared" si="6"/>
        <v>12</v>
      </c>
      <c r="R61" s="25" t="s">
        <v>137</v>
      </c>
      <c r="S61" s="25" t="s">
        <v>137</v>
      </c>
      <c r="T61" s="25" t="s">
        <v>137</v>
      </c>
      <c r="U61" s="25" t="s">
        <v>137</v>
      </c>
      <c r="W61" s="25">
        <f t="shared" si="7"/>
        <v>12</v>
      </c>
      <c r="X61" s="25">
        <v>15</v>
      </c>
      <c r="Y61" s="25">
        <v>313</v>
      </c>
      <c r="Z61" s="27">
        <v>344</v>
      </c>
      <c r="AA61" s="25">
        <v>31</v>
      </c>
      <c r="AC61" s="25">
        <f t="shared" si="8"/>
        <v>12</v>
      </c>
      <c r="AD61" s="25">
        <v>16</v>
      </c>
      <c r="AE61" s="25">
        <v>31</v>
      </c>
      <c r="AF61" s="27">
        <v>31</v>
      </c>
      <c r="AG61" s="25">
        <v>31</v>
      </c>
    </row>
    <row r="62" spans="11:33" ht="15">
      <c r="K62" s="25">
        <f t="shared" si="5"/>
        <v>13</v>
      </c>
      <c r="L62" s="25" t="s">
        <v>137</v>
      </c>
      <c r="M62" s="25" t="s">
        <v>137</v>
      </c>
      <c r="N62" s="25" t="s">
        <v>137</v>
      </c>
      <c r="O62" s="25" t="s">
        <v>137</v>
      </c>
      <c r="Q62" s="25">
        <f t="shared" si="6"/>
        <v>13</v>
      </c>
      <c r="R62" s="25" t="s">
        <v>137</v>
      </c>
      <c r="S62" s="25" t="s">
        <v>137</v>
      </c>
      <c r="T62" s="25" t="s">
        <v>137</v>
      </c>
      <c r="U62" s="25" t="s">
        <v>137</v>
      </c>
      <c r="W62" s="25">
        <f t="shared" si="7"/>
        <v>13</v>
      </c>
      <c r="X62" s="25">
        <v>16</v>
      </c>
      <c r="Y62" s="25">
        <v>313</v>
      </c>
      <c r="Z62" s="25">
        <v>297</v>
      </c>
      <c r="AA62" s="25">
        <v>16</v>
      </c>
      <c r="AC62" s="25">
        <f t="shared" si="8"/>
        <v>13</v>
      </c>
      <c r="AD62" s="25">
        <v>16</v>
      </c>
      <c r="AE62" s="25">
        <v>93</v>
      </c>
      <c r="AF62" s="25">
        <v>31</v>
      </c>
      <c r="AG62" s="25">
        <v>31</v>
      </c>
    </row>
    <row r="63" spans="11:33" ht="15">
      <c r="K63" s="25">
        <f t="shared" si="5"/>
        <v>14</v>
      </c>
      <c r="L63" s="25" t="s">
        <v>137</v>
      </c>
      <c r="M63" s="25" t="s">
        <v>137</v>
      </c>
      <c r="N63" s="25" t="s">
        <v>137</v>
      </c>
      <c r="O63" s="25" t="s">
        <v>137</v>
      </c>
      <c r="Q63" s="25">
        <f t="shared" si="6"/>
        <v>14</v>
      </c>
      <c r="R63" s="25" t="s">
        <v>137</v>
      </c>
      <c r="S63" s="25" t="s">
        <v>137</v>
      </c>
      <c r="T63" s="25" t="s">
        <v>137</v>
      </c>
      <c r="U63" s="25" t="s">
        <v>137</v>
      </c>
      <c r="W63" s="25">
        <f t="shared" si="7"/>
        <v>14</v>
      </c>
      <c r="X63" s="25">
        <v>16</v>
      </c>
      <c r="Y63" s="25">
        <v>297</v>
      </c>
      <c r="Z63" s="25">
        <v>297</v>
      </c>
      <c r="AA63" s="25">
        <v>31</v>
      </c>
      <c r="AC63" s="25">
        <f t="shared" si="8"/>
        <v>14</v>
      </c>
      <c r="AD63" s="25">
        <v>16</v>
      </c>
      <c r="AE63" s="25">
        <v>47</v>
      </c>
      <c r="AF63" s="25">
        <v>47</v>
      </c>
      <c r="AG63" s="25">
        <v>32</v>
      </c>
    </row>
    <row r="64" spans="11:33" ht="15">
      <c r="K64" s="25">
        <f t="shared" si="5"/>
        <v>15</v>
      </c>
      <c r="L64" s="25" t="s">
        <v>137</v>
      </c>
      <c r="M64" s="25" t="s">
        <v>137</v>
      </c>
      <c r="N64" s="25" t="s">
        <v>137</v>
      </c>
      <c r="O64" s="25" t="s">
        <v>137</v>
      </c>
      <c r="Q64" s="25">
        <f t="shared" si="6"/>
        <v>15</v>
      </c>
      <c r="R64" s="25" t="s">
        <v>137</v>
      </c>
      <c r="S64" s="25" t="s">
        <v>137</v>
      </c>
      <c r="T64" s="25" t="s">
        <v>137</v>
      </c>
      <c r="U64" s="25" t="s">
        <v>137</v>
      </c>
      <c r="W64" s="25">
        <f t="shared" si="7"/>
        <v>15</v>
      </c>
      <c r="X64" s="25">
        <v>16</v>
      </c>
      <c r="Y64" s="25">
        <v>297</v>
      </c>
      <c r="Z64" s="25">
        <v>297</v>
      </c>
      <c r="AA64" s="25">
        <v>31</v>
      </c>
      <c r="AC64" s="25">
        <f t="shared" si="8"/>
        <v>15</v>
      </c>
      <c r="AD64" s="25">
        <v>15</v>
      </c>
      <c r="AE64" s="25">
        <v>46</v>
      </c>
      <c r="AF64" s="25">
        <v>32</v>
      </c>
      <c r="AG64" s="25">
        <v>31</v>
      </c>
    </row>
    <row r="65" spans="11:33" ht="15">
      <c r="K65" s="25">
        <f t="shared" si="5"/>
        <v>16</v>
      </c>
      <c r="L65" s="25" t="s">
        <v>137</v>
      </c>
      <c r="M65" s="25" t="s">
        <v>137</v>
      </c>
      <c r="N65" s="25" t="s">
        <v>137</v>
      </c>
      <c r="O65" s="25" t="s">
        <v>137</v>
      </c>
      <c r="Q65" s="25">
        <f t="shared" si="6"/>
        <v>16</v>
      </c>
      <c r="R65" s="25" t="s">
        <v>137</v>
      </c>
      <c r="S65" s="25" t="s">
        <v>137</v>
      </c>
      <c r="T65" s="25" t="s">
        <v>137</v>
      </c>
      <c r="U65" s="25" t="s">
        <v>137</v>
      </c>
      <c r="W65" s="25">
        <f t="shared" si="7"/>
        <v>16</v>
      </c>
      <c r="X65" s="25">
        <v>16</v>
      </c>
      <c r="Y65" s="25">
        <v>297</v>
      </c>
      <c r="Z65" s="25">
        <v>281</v>
      </c>
      <c r="AA65" s="25">
        <v>31</v>
      </c>
      <c r="AC65" s="25">
        <f t="shared" si="8"/>
        <v>16</v>
      </c>
      <c r="AD65" s="25">
        <v>16</v>
      </c>
      <c r="AE65" s="25">
        <v>31</v>
      </c>
      <c r="AF65" s="25">
        <v>31</v>
      </c>
      <c r="AG65" s="25">
        <v>15</v>
      </c>
    </row>
    <row r="66" spans="11:33" ht="15">
      <c r="K66" s="25">
        <f t="shared" si="5"/>
        <v>17</v>
      </c>
      <c r="L66" s="25" t="s">
        <v>137</v>
      </c>
      <c r="M66" s="25" t="s">
        <v>137</v>
      </c>
      <c r="N66" s="25" t="s">
        <v>137</v>
      </c>
      <c r="O66" s="25" t="s">
        <v>137</v>
      </c>
      <c r="Q66" s="25">
        <f t="shared" si="6"/>
        <v>17</v>
      </c>
      <c r="R66" s="25" t="s">
        <v>137</v>
      </c>
      <c r="S66" s="25" t="s">
        <v>137</v>
      </c>
      <c r="T66" s="25" t="s">
        <v>137</v>
      </c>
      <c r="U66" s="25" t="s">
        <v>137</v>
      </c>
      <c r="W66" s="25">
        <f t="shared" si="7"/>
        <v>17</v>
      </c>
      <c r="X66" s="25">
        <v>15</v>
      </c>
      <c r="Y66" s="25">
        <v>296</v>
      </c>
      <c r="Z66" s="25">
        <v>281</v>
      </c>
      <c r="AA66" s="25">
        <v>15</v>
      </c>
      <c r="AC66" s="25">
        <f t="shared" si="8"/>
        <v>17</v>
      </c>
      <c r="AD66" s="25">
        <v>15</v>
      </c>
      <c r="AE66" s="25">
        <v>47</v>
      </c>
      <c r="AF66" s="25">
        <v>46</v>
      </c>
      <c r="AG66" s="25">
        <v>16</v>
      </c>
    </row>
    <row r="67" spans="11:33" ht="15">
      <c r="K67" s="25">
        <f t="shared" si="5"/>
        <v>18</v>
      </c>
      <c r="L67" s="25" t="s">
        <v>137</v>
      </c>
      <c r="M67" s="25" t="s">
        <v>137</v>
      </c>
      <c r="N67" s="25" t="s">
        <v>137</v>
      </c>
      <c r="O67" s="25" t="s">
        <v>137</v>
      </c>
      <c r="Q67" s="25">
        <f t="shared" si="6"/>
        <v>18</v>
      </c>
      <c r="R67" s="25" t="s">
        <v>137</v>
      </c>
      <c r="S67" s="25" t="s">
        <v>137</v>
      </c>
      <c r="T67" s="25" t="s">
        <v>137</v>
      </c>
      <c r="U67" s="25" t="s">
        <v>137</v>
      </c>
      <c r="W67" s="25">
        <f t="shared" si="7"/>
        <v>18</v>
      </c>
      <c r="X67" s="25">
        <v>16</v>
      </c>
      <c r="Y67" s="25">
        <v>297</v>
      </c>
      <c r="Z67" s="25">
        <v>297</v>
      </c>
      <c r="AA67" s="25">
        <v>16</v>
      </c>
      <c r="AC67" s="25">
        <f t="shared" si="8"/>
        <v>18</v>
      </c>
      <c r="AD67" s="25">
        <v>1</v>
      </c>
      <c r="AE67" s="25">
        <v>31</v>
      </c>
      <c r="AF67" s="25">
        <v>31</v>
      </c>
      <c r="AG67" s="25">
        <v>15</v>
      </c>
    </row>
    <row r="68" spans="11:33" ht="15">
      <c r="K68" s="25">
        <f t="shared" si="5"/>
        <v>19</v>
      </c>
      <c r="L68" s="25" t="s">
        <v>137</v>
      </c>
      <c r="M68" s="25" t="s">
        <v>137</v>
      </c>
      <c r="N68" s="25" t="s">
        <v>137</v>
      </c>
      <c r="O68" s="25" t="s">
        <v>137</v>
      </c>
      <c r="Q68" s="25">
        <f t="shared" si="6"/>
        <v>19</v>
      </c>
      <c r="R68" s="25" t="s">
        <v>137</v>
      </c>
      <c r="S68" s="25" t="s">
        <v>137</v>
      </c>
      <c r="T68" s="25" t="s">
        <v>137</v>
      </c>
      <c r="U68" s="25" t="s">
        <v>137</v>
      </c>
      <c r="W68" s="25">
        <f t="shared" si="7"/>
        <v>19</v>
      </c>
      <c r="X68" s="25">
        <v>16</v>
      </c>
      <c r="Y68" s="25">
        <v>297</v>
      </c>
      <c r="Z68" s="25">
        <v>297</v>
      </c>
      <c r="AA68" s="25">
        <v>31</v>
      </c>
      <c r="AC68" s="25">
        <f t="shared" si="8"/>
        <v>19</v>
      </c>
      <c r="AD68" s="25">
        <v>15</v>
      </c>
      <c r="AE68" s="25">
        <v>47</v>
      </c>
      <c r="AF68" s="25">
        <v>47</v>
      </c>
      <c r="AG68" s="25">
        <v>31</v>
      </c>
    </row>
    <row r="69" spans="11:33" ht="15">
      <c r="K69" s="25">
        <f t="shared" si="5"/>
        <v>20</v>
      </c>
      <c r="L69" s="25" t="s">
        <v>137</v>
      </c>
      <c r="M69" s="25" t="s">
        <v>137</v>
      </c>
      <c r="N69" s="25" t="s">
        <v>137</v>
      </c>
      <c r="O69" s="25" t="s">
        <v>137</v>
      </c>
      <c r="Q69" s="25">
        <f t="shared" si="6"/>
        <v>20</v>
      </c>
      <c r="R69" s="25" t="s">
        <v>137</v>
      </c>
      <c r="S69" s="25" t="s">
        <v>137</v>
      </c>
      <c r="T69" s="25" t="s">
        <v>137</v>
      </c>
      <c r="U69" s="25" t="s">
        <v>137</v>
      </c>
      <c r="W69" s="25">
        <f t="shared" si="7"/>
        <v>20</v>
      </c>
      <c r="X69" s="25">
        <v>16</v>
      </c>
      <c r="Y69" s="25">
        <v>297</v>
      </c>
      <c r="Z69" s="25">
        <v>296</v>
      </c>
      <c r="AA69" s="25">
        <v>31</v>
      </c>
      <c r="AC69" s="25">
        <f t="shared" si="8"/>
        <v>20</v>
      </c>
      <c r="AD69" s="25">
        <v>16</v>
      </c>
      <c r="AE69" s="25">
        <v>46</v>
      </c>
      <c r="AF69" s="25">
        <v>47</v>
      </c>
      <c r="AG69" s="25">
        <v>31</v>
      </c>
    </row>
    <row r="70" spans="11:33" ht="75">
      <c r="K70" s="40" t="s">
        <v>68</v>
      </c>
      <c r="L70" s="59">
        <f>F11</f>
        <v>15.5</v>
      </c>
      <c r="M70" s="59">
        <f>G11</f>
        <v>15.6</v>
      </c>
      <c r="N70" s="59">
        <f>H11</f>
        <v>67.5</v>
      </c>
      <c r="O70" s="59">
        <f>I11</f>
        <v>32.8</v>
      </c>
      <c r="Q70" s="40" t="s">
        <v>68</v>
      </c>
      <c r="R70" s="59">
        <f>F15</f>
        <v>139.9</v>
      </c>
      <c r="S70" s="59">
        <f>G15</f>
        <v>979.2</v>
      </c>
      <c r="T70" s="59">
        <f>H15</f>
        <v>1350</v>
      </c>
      <c r="U70" s="59">
        <f>I15</f>
        <v>1220</v>
      </c>
      <c r="W70" s="40" t="s">
        <v>68</v>
      </c>
      <c r="X70" s="25">
        <f>SUM(X49:X69)/20</f>
        <v>15.6</v>
      </c>
      <c r="Y70" s="25">
        <f>SUM(Y49:Y69)/20</f>
        <v>302.3</v>
      </c>
      <c r="Z70" s="25">
        <f>SUM(Z49:Z69)/20</f>
        <v>415.45</v>
      </c>
      <c r="AA70" s="25">
        <f>SUM(AA49:AA69)/20</f>
        <v>27.95</v>
      </c>
      <c r="AC70" s="40" t="s">
        <v>68</v>
      </c>
      <c r="AD70" s="25">
        <f>SUM(AD49:AD69)/20</f>
        <v>15</v>
      </c>
      <c r="AE70" s="25">
        <f>SUM(AE49:AE69)/20</f>
        <v>48.3</v>
      </c>
      <c r="AF70" s="25">
        <f>SUM(AF49:AF69)/20</f>
        <v>39</v>
      </c>
      <c r="AG70" s="25">
        <f>SUM(AG49:AG69)/20</f>
        <v>28.85</v>
      </c>
    </row>
    <row r="71" spans="11:33" ht="15">
      <c r="K71" s="6" t="s">
        <v>98</v>
      </c>
      <c r="L71" s="26" t="s">
        <v>67</v>
      </c>
      <c r="M71" s="28"/>
      <c r="N71" s="28"/>
      <c r="O71" s="29"/>
      <c r="Q71" s="6" t="s">
        <v>101</v>
      </c>
      <c r="R71" s="26" t="s">
        <v>67</v>
      </c>
      <c r="S71" s="28"/>
      <c r="T71" s="28"/>
      <c r="U71" s="29"/>
      <c r="W71" s="6" t="s">
        <v>109</v>
      </c>
      <c r="X71" s="26" t="s">
        <v>67</v>
      </c>
      <c r="Y71" s="28"/>
      <c r="Z71" s="28"/>
      <c r="AA71" s="29"/>
      <c r="AC71" s="6" t="s">
        <v>140</v>
      </c>
      <c r="AD71" s="26" t="s">
        <v>67</v>
      </c>
      <c r="AE71" s="28"/>
      <c r="AF71" s="28"/>
      <c r="AG71" s="29"/>
    </row>
    <row r="72" spans="11:33" ht="15">
      <c r="K72" s="40" t="s">
        <v>96</v>
      </c>
      <c r="L72" s="6" t="s">
        <v>6</v>
      </c>
      <c r="M72" s="6" t="s">
        <v>7</v>
      </c>
      <c r="N72" s="6" t="s">
        <v>8</v>
      </c>
      <c r="O72" s="6" t="s">
        <v>49</v>
      </c>
      <c r="Q72" s="40" t="s">
        <v>96</v>
      </c>
      <c r="R72" s="6" t="s">
        <v>6</v>
      </c>
      <c r="S72" s="6" t="s">
        <v>7</v>
      </c>
      <c r="T72" s="6" t="s">
        <v>8</v>
      </c>
      <c r="U72" s="6" t="s">
        <v>49</v>
      </c>
      <c r="W72" s="40" t="s">
        <v>96</v>
      </c>
      <c r="X72" s="6" t="s">
        <v>6</v>
      </c>
      <c r="Y72" s="6" t="s">
        <v>7</v>
      </c>
      <c r="Z72" s="6" t="s">
        <v>8</v>
      </c>
      <c r="AA72" s="6" t="s">
        <v>49</v>
      </c>
      <c r="AC72" s="40" t="s">
        <v>96</v>
      </c>
      <c r="AD72" s="6" t="s">
        <v>6</v>
      </c>
      <c r="AE72" s="6" t="s">
        <v>7</v>
      </c>
      <c r="AF72" s="6" t="s">
        <v>8</v>
      </c>
      <c r="AG72" s="6" t="s">
        <v>49</v>
      </c>
    </row>
    <row r="73" spans="11:33" ht="15">
      <c r="K73" s="25">
        <v>1</v>
      </c>
      <c r="L73" s="25" t="s">
        <v>137</v>
      </c>
      <c r="M73" s="25" t="s">
        <v>137</v>
      </c>
      <c r="N73" s="25" t="s">
        <v>137</v>
      </c>
      <c r="O73" s="25" t="s">
        <v>137</v>
      </c>
      <c r="Q73" s="25">
        <v>1</v>
      </c>
      <c r="R73" s="25" t="s">
        <v>137</v>
      </c>
      <c r="S73" s="25" t="s">
        <v>137</v>
      </c>
      <c r="T73" s="25" t="s">
        <v>137</v>
      </c>
      <c r="U73" s="25" t="s">
        <v>137</v>
      </c>
      <c r="W73" s="25">
        <v>1</v>
      </c>
      <c r="X73" s="25" t="s">
        <v>137</v>
      </c>
      <c r="Y73" s="25" t="s">
        <v>137</v>
      </c>
      <c r="Z73" s="25" t="s">
        <v>137</v>
      </c>
      <c r="AA73" s="25" t="s">
        <v>137</v>
      </c>
      <c r="AC73" s="25">
        <v>1</v>
      </c>
      <c r="AD73" s="25">
        <v>110</v>
      </c>
      <c r="AE73" s="25">
        <v>500984</v>
      </c>
      <c r="AF73" s="52">
        <v>2041656</v>
      </c>
      <c r="AG73" s="25">
        <v>270655</v>
      </c>
    </row>
    <row r="74" spans="11:33" ht="15">
      <c r="K74" s="25">
        <f>K73+1</f>
        <v>2</v>
      </c>
      <c r="L74" s="25" t="s">
        <v>137</v>
      </c>
      <c r="M74" s="25" t="s">
        <v>137</v>
      </c>
      <c r="N74" s="25" t="s">
        <v>137</v>
      </c>
      <c r="O74" s="25" t="s">
        <v>137</v>
      </c>
      <c r="Q74" s="25">
        <f>Q73+1</f>
        <v>2</v>
      </c>
      <c r="R74" s="25" t="s">
        <v>137</v>
      </c>
      <c r="S74" s="25" t="s">
        <v>137</v>
      </c>
      <c r="T74" s="25" t="s">
        <v>137</v>
      </c>
      <c r="U74" s="25" t="s">
        <v>137</v>
      </c>
      <c r="W74" s="25">
        <f>W73+1</f>
        <v>2</v>
      </c>
      <c r="X74" s="25" t="s">
        <v>137</v>
      </c>
      <c r="Y74" s="25" t="s">
        <v>137</v>
      </c>
      <c r="Z74" s="25" t="s">
        <v>137</v>
      </c>
      <c r="AA74" s="25" t="s">
        <v>137</v>
      </c>
      <c r="AC74" s="25">
        <f>AC73+1</f>
        <v>2</v>
      </c>
      <c r="AD74" s="25">
        <v>93</v>
      </c>
      <c r="AE74" s="25">
        <v>493344</v>
      </c>
      <c r="AF74" s="25">
        <v>2031066</v>
      </c>
      <c r="AG74" s="25">
        <v>426688</v>
      </c>
    </row>
    <row r="75" spans="11:33" ht="15">
      <c r="K75" s="25">
        <f aca="true" t="shared" si="9" ref="K75:K92">K74+1</f>
        <v>3</v>
      </c>
      <c r="L75" s="25" t="s">
        <v>137</v>
      </c>
      <c r="M75" s="25" t="s">
        <v>137</v>
      </c>
      <c r="N75" s="25" t="s">
        <v>137</v>
      </c>
      <c r="O75" s="25" t="s">
        <v>137</v>
      </c>
      <c r="Q75" s="25">
        <f aca="true" t="shared" si="10" ref="Q75:Q92">Q74+1</f>
        <v>3</v>
      </c>
      <c r="R75" s="25" t="s">
        <v>137</v>
      </c>
      <c r="S75" s="25" t="s">
        <v>137</v>
      </c>
      <c r="T75" s="25" t="s">
        <v>137</v>
      </c>
      <c r="U75" s="25" t="s">
        <v>137</v>
      </c>
      <c r="W75" s="25">
        <f aca="true" t="shared" si="11" ref="W75:W92">W74+1</f>
        <v>3</v>
      </c>
      <c r="X75" s="25" t="s">
        <v>137</v>
      </c>
      <c r="Y75" s="25" t="s">
        <v>137</v>
      </c>
      <c r="Z75" s="25" t="s">
        <v>137</v>
      </c>
      <c r="AA75" s="25" t="s">
        <v>137</v>
      </c>
      <c r="AC75" s="25">
        <f aca="true" t="shared" si="12" ref="AC75:AC92">AC74+1</f>
        <v>3</v>
      </c>
      <c r="AD75" s="25">
        <v>297</v>
      </c>
      <c r="AE75" s="25">
        <v>496015</v>
      </c>
      <c r="AF75" s="25">
        <v>2006750</v>
      </c>
      <c r="AG75" s="25">
        <v>463719</v>
      </c>
    </row>
    <row r="76" spans="11:33" ht="15">
      <c r="K76" s="25">
        <f t="shared" si="9"/>
        <v>4</v>
      </c>
      <c r="L76" s="25" t="s">
        <v>137</v>
      </c>
      <c r="M76" s="25" t="s">
        <v>137</v>
      </c>
      <c r="N76" s="25" t="s">
        <v>137</v>
      </c>
      <c r="O76" s="25" t="s">
        <v>137</v>
      </c>
      <c r="Q76" s="25">
        <f t="shared" si="10"/>
        <v>4</v>
      </c>
      <c r="R76" s="25" t="s">
        <v>137</v>
      </c>
      <c r="S76" s="25" t="s">
        <v>137</v>
      </c>
      <c r="T76" s="25" t="s">
        <v>137</v>
      </c>
      <c r="U76" s="25" t="s">
        <v>137</v>
      </c>
      <c r="W76" s="25">
        <f t="shared" si="11"/>
        <v>4</v>
      </c>
      <c r="X76" s="25" t="s">
        <v>137</v>
      </c>
      <c r="Y76" s="25" t="s">
        <v>137</v>
      </c>
      <c r="Z76" s="25" t="s">
        <v>137</v>
      </c>
      <c r="AA76" s="25" t="s">
        <v>137</v>
      </c>
      <c r="AC76" s="25">
        <f t="shared" si="12"/>
        <v>4</v>
      </c>
      <c r="AD76" s="25">
        <v>313</v>
      </c>
      <c r="AE76" s="25">
        <v>493969</v>
      </c>
      <c r="AF76" s="25">
        <v>2041812</v>
      </c>
      <c r="AG76" s="25">
        <v>496500</v>
      </c>
    </row>
    <row r="77" spans="11:33" ht="15">
      <c r="K77" s="25">
        <f t="shared" si="9"/>
        <v>5</v>
      </c>
      <c r="L77" s="25" t="s">
        <v>137</v>
      </c>
      <c r="M77" s="25" t="s">
        <v>137</v>
      </c>
      <c r="N77" s="25" t="s">
        <v>137</v>
      </c>
      <c r="O77" s="25" t="s">
        <v>137</v>
      </c>
      <c r="Q77" s="25">
        <f t="shared" si="10"/>
        <v>5</v>
      </c>
      <c r="R77" s="25" t="s">
        <v>137</v>
      </c>
      <c r="S77" s="25" t="s">
        <v>137</v>
      </c>
      <c r="T77" s="25" t="s">
        <v>137</v>
      </c>
      <c r="U77" s="25" t="s">
        <v>137</v>
      </c>
      <c r="W77" s="25">
        <f t="shared" si="11"/>
        <v>5</v>
      </c>
      <c r="X77" s="25" t="s">
        <v>137</v>
      </c>
      <c r="Y77" s="25" t="s">
        <v>137</v>
      </c>
      <c r="Z77" s="25" t="s">
        <v>137</v>
      </c>
      <c r="AA77" s="25" t="s">
        <v>137</v>
      </c>
      <c r="AC77" s="25">
        <f t="shared" si="12"/>
        <v>5</v>
      </c>
      <c r="AD77" s="25">
        <v>312</v>
      </c>
      <c r="AE77" s="25">
        <v>493469</v>
      </c>
      <c r="AF77" s="25">
        <v>2028328</v>
      </c>
      <c r="AG77" s="25">
        <v>503110</v>
      </c>
    </row>
    <row r="78" spans="11:33" ht="15">
      <c r="K78" s="25">
        <f t="shared" si="9"/>
        <v>6</v>
      </c>
      <c r="L78" s="25" t="s">
        <v>137</v>
      </c>
      <c r="M78" s="25" t="s">
        <v>137</v>
      </c>
      <c r="N78" s="25" t="s">
        <v>137</v>
      </c>
      <c r="O78" s="25" t="s">
        <v>137</v>
      </c>
      <c r="Q78" s="25">
        <f t="shared" si="10"/>
        <v>6</v>
      </c>
      <c r="R78" s="25" t="s">
        <v>137</v>
      </c>
      <c r="S78" s="25" t="s">
        <v>137</v>
      </c>
      <c r="T78" s="25" t="s">
        <v>137</v>
      </c>
      <c r="U78" s="25" t="s">
        <v>137</v>
      </c>
      <c r="W78" s="25">
        <f t="shared" si="11"/>
        <v>6</v>
      </c>
      <c r="X78" s="25" t="s">
        <v>137</v>
      </c>
      <c r="Y78" s="25" t="s">
        <v>137</v>
      </c>
      <c r="Z78" s="25" t="s">
        <v>137</v>
      </c>
      <c r="AA78" s="25" t="s">
        <v>137</v>
      </c>
      <c r="AC78" s="25">
        <f t="shared" si="12"/>
        <v>6</v>
      </c>
      <c r="AD78" s="25">
        <v>313</v>
      </c>
      <c r="AE78" s="25">
        <v>493422</v>
      </c>
      <c r="AF78" s="25">
        <v>2108093</v>
      </c>
      <c r="AG78" s="25">
        <v>532141</v>
      </c>
    </row>
    <row r="79" spans="11:33" ht="15">
      <c r="K79" s="25">
        <f t="shared" si="9"/>
        <v>7</v>
      </c>
      <c r="L79" s="25" t="s">
        <v>137</v>
      </c>
      <c r="M79" s="25" t="s">
        <v>137</v>
      </c>
      <c r="N79" s="25" t="s">
        <v>137</v>
      </c>
      <c r="O79" s="25" t="s">
        <v>137</v>
      </c>
      <c r="Q79" s="25">
        <f t="shared" si="10"/>
        <v>7</v>
      </c>
      <c r="R79" s="25" t="s">
        <v>137</v>
      </c>
      <c r="S79" s="25" t="s">
        <v>137</v>
      </c>
      <c r="T79" s="25" t="s">
        <v>137</v>
      </c>
      <c r="U79" s="25" t="s">
        <v>137</v>
      </c>
      <c r="W79" s="25">
        <f t="shared" si="11"/>
        <v>7</v>
      </c>
      <c r="X79" s="25" t="s">
        <v>137</v>
      </c>
      <c r="Y79" s="25" t="s">
        <v>137</v>
      </c>
      <c r="Z79" s="25" t="s">
        <v>137</v>
      </c>
      <c r="AA79" s="25" t="s">
        <v>137</v>
      </c>
      <c r="AC79" s="25">
        <f t="shared" si="12"/>
        <v>7</v>
      </c>
      <c r="AD79" s="25">
        <v>297</v>
      </c>
      <c r="AE79" s="25">
        <v>493062</v>
      </c>
      <c r="AF79" s="25">
        <v>2121141</v>
      </c>
      <c r="AG79" s="25">
        <v>512859</v>
      </c>
    </row>
    <row r="80" spans="11:33" ht="15">
      <c r="K80" s="25">
        <f t="shared" si="9"/>
        <v>8</v>
      </c>
      <c r="L80" s="25" t="s">
        <v>137</v>
      </c>
      <c r="M80" s="25" t="s">
        <v>137</v>
      </c>
      <c r="N80" s="25" t="s">
        <v>137</v>
      </c>
      <c r="O80" s="25" t="s">
        <v>137</v>
      </c>
      <c r="Q80" s="25">
        <f t="shared" si="10"/>
        <v>8</v>
      </c>
      <c r="R80" s="25" t="s">
        <v>137</v>
      </c>
      <c r="S80" s="25" t="s">
        <v>137</v>
      </c>
      <c r="T80" s="25" t="s">
        <v>137</v>
      </c>
      <c r="U80" s="25" t="s">
        <v>137</v>
      </c>
      <c r="W80" s="25">
        <f t="shared" si="11"/>
        <v>8</v>
      </c>
      <c r="X80" s="25" t="s">
        <v>137</v>
      </c>
      <c r="Y80" s="25" t="s">
        <v>137</v>
      </c>
      <c r="Z80" s="25" t="s">
        <v>137</v>
      </c>
      <c r="AA80" s="25" t="s">
        <v>137</v>
      </c>
      <c r="AC80" s="25">
        <f t="shared" si="12"/>
        <v>8</v>
      </c>
      <c r="AD80" s="25">
        <v>297</v>
      </c>
      <c r="AE80" s="25">
        <v>493813</v>
      </c>
      <c r="AF80" s="27">
        <v>2148094</v>
      </c>
      <c r="AG80" s="25">
        <v>524937</v>
      </c>
    </row>
    <row r="81" spans="11:33" ht="15">
      <c r="K81" s="25">
        <f t="shared" si="9"/>
        <v>9</v>
      </c>
      <c r="L81" s="25" t="s">
        <v>137</v>
      </c>
      <c r="M81" s="25" t="s">
        <v>137</v>
      </c>
      <c r="N81" s="25" t="s">
        <v>137</v>
      </c>
      <c r="O81" s="25" t="s">
        <v>137</v>
      </c>
      <c r="Q81" s="25">
        <f t="shared" si="10"/>
        <v>9</v>
      </c>
      <c r="R81" s="25" t="s">
        <v>137</v>
      </c>
      <c r="S81" s="25" t="s">
        <v>137</v>
      </c>
      <c r="T81" s="25" t="s">
        <v>137</v>
      </c>
      <c r="U81" s="25" t="s">
        <v>137</v>
      </c>
      <c r="W81" s="25">
        <f t="shared" si="11"/>
        <v>9</v>
      </c>
      <c r="X81" s="25" t="s">
        <v>137</v>
      </c>
      <c r="Y81" s="25" t="s">
        <v>137</v>
      </c>
      <c r="Z81" s="25" t="s">
        <v>137</v>
      </c>
      <c r="AA81" s="25" t="s">
        <v>137</v>
      </c>
      <c r="AC81" s="25">
        <f t="shared" si="12"/>
        <v>9</v>
      </c>
      <c r="AD81" s="25">
        <v>297</v>
      </c>
      <c r="AE81" s="25">
        <v>492641</v>
      </c>
      <c r="AF81" s="27">
        <v>2144484</v>
      </c>
      <c r="AG81" s="25">
        <v>527203</v>
      </c>
    </row>
    <row r="82" spans="11:33" ht="15">
      <c r="K82" s="25">
        <f t="shared" si="9"/>
        <v>10</v>
      </c>
      <c r="L82" s="25" t="s">
        <v>137</v>
      </c>
      <c r="M82" s="25" t="s">
        <v>137</v>
      </c>
      <c r="N82" s="25" t="s">
        <v>137</v>
      </c>
      <c r="O82" s="25" t="s">
        <v>137</v>
      </c>
      <c r="Q82" s="25">
        <f t="shared" si="10"/>
        <v>10</v>
      </c>
      <c r="R82" s="25" t="s">
        <v>137</v>
      </c>
      <c r="S82" s="25" t="s">
        <v>137</v>
      </c>
      <c r="T82" s="25" t="s">
        <v>137</v>
      </c>
      <c r="U82" s="25" t="s">
        <v>137</v>
      </c>
      <c r="W82" s="25">
        <f t="shared" si="11"/>
        <v>10</v>
      </c>
      <c r="X82" s="25" t="s">
        <v>137</v>
      </c>
      <c r="Y82" s="25" t="s">
        <v>137</v>
      </c>
      <c r="Z82" s="25" t="s">
        <v>137</v>
      </c>
      <c r="AA82" s="25" t="s">
        <v>137</v>
      </c>
      <c r="AC82" s="25">
        <f t="shared" si="12"/>
        <v>10</v>
      </c>
      <c r="AD82" s="25">
        <v>297</v>
      </c>
      <c r="AE82" s="25">
        <v>489437</v>
      </c>
      <c r="AF82" s="27">
        <v>2888750</v>
      </c>
      <c r="AG82" s="25">
        <v>528016</v>
      </c>
    </row>
    <row r="83" spans="11:33" ht="15">
      <c r="K83" s="25">
        <f t="shared" si="9"/>
        <v>11</v>
      </c>
      <c r="L83" s="25" t="s">
        <v>137</v>
      </c>
      <c r="M83" s="25" t="s">
        <v>137</v>
      </c>
      <c r="N83" s="25" t="s">
        <v>137</v>
      </c>
      <c r="O83" s="25" t="s">
        <v>137</v>
      </c>
      <c r="Q83" s="25">
        <f t="shared" si="10"/>
        <v>11</v>
      </c>
      <c r="R83" s="25" t="s">
        <v>137</v>
      </c>
      <c r="S83" s="25" t="s">
        <v>137</v>
      </c>
      <c r="T83" s="25" t="s">
        <v>137</v>
      </c>
      <c r="U83" s="25" t="s">
        <v>137</v>
      </c>
      <c r="W83" s="25">
        <f t="shared" si="11"/>
        <v>11</v>
      </c>
      <c r="X83" s="25" t="s">
        <v>137</v>
      </c>
      <c r="Y83" s="25" t="s">
        <v>137</v>
      </c>
      <c r="Z83" s="25" t="s">
        <v>137</v>
      </c>
      <c r="AA83" s="25" t="s">
        <v>137</v>
      </c>
      <c r="AC83" s="25">
        <f t="shared" si="12"/>
        <v>11</v>
      </c>
      <c r="AD83" s="25">
        <v>297</v>
      </c>
      <c r="AE83" s="25">
        <v>489797</v>
      </c>
      <c r="AF83" s="27">
        <v>1622047</v>
      </c>
      <c r="AG83" s="25">
        <v>527703</v>
      </c>
    </row>
    <row r="84" spans="11:33" ht="15">
      <c r="K84" s="25">
        <f t="shared" si="9"/>
        <v>12</v>
      </c>
      <c r="L84" s="25" t="s">
        <v>137</v>
      </c>
      <c r="M84" s="25" t="s">
        <v>137</v>
      </c>
      <c r="N84" s="25" t="s">
        <v>137</v>
      </c>
      <c r="O84" s="25" t="s">
        <v>137</v>
      </c>
      <c r="Q84" s="25">
        <f t="shared" si="10"/>
        <v>12</v>
      </c>
      <c r="R84" s="25" t="s">
        <v>137</v>
      </c>
      <c r="S84" s="25" t="s">
        <v>137</v>
      </c>
      <c r="T84" s="25" t="s">
        <v>137</v>
      </c>
      <c r="U84" s="25" t="s">
        <v>137</v>
      </c>
      <c r="W84" s="25">
        <f t="shared" si="11"/>
        <v>12</v>
      </c>
      <c r="X84" s="25" t="s">
        <v>137</v>
      </c>
      <c r="Y84" s="25" t="s">
        <v>137</v>
      </c>
      <c r="Z84" s="25" t="s">
        <v>137</v>
      </c>
      <c r="AA84" s="25" t="s">
        <v>137</v>
      </c>
      <c r="AC84" s="25">
        <f t="shared" si="12"/>
        <v>12</v>
      </c>
      <c r="AD84" s="25">
        <v>297</v>
      </c>
      <c r="AE84" s="25">
        <v>489789</v>
      </c>
      <c r="AF84" s="27">
        <v>2395969</v>
      </c>
      <c r="AG84" s="25">
        <v>525469</v>
      </c>
    </row>
    <row r="85" spans="11:33" ht="15">
      <c r="K85" s="25">
        <f t="shared" si="9"/>
        <v>13</v>
      </c>
      <c r="L85" s="25" t="s">
        <v>137</v>
      </c>
      <c r="M85" s="25" t="s">
        <v>137</v>
      </c>
      <c r="N85" s="25" t="s">
        <v>137</v>
      </c>
      <c r="O85" s="25" t="s">
        <v>137</v>
      </c>
      <c r="Q85" s="25">
        <f t="shared" si="10"/>
        <v>13</v>
      </c>
      <c r="R85" s="25" t="s">
        <v>137</v>
      </c>
      <c r="S85" s="25" t="s">
        <v>137</v>
      </c>
      <c r="T85" s="25" t="s">
        <v>137</v>
      </c>
      <c r="U85" s="25" t="s">
        <v>137</v>
      </c>
      <c r="W85" s="25">
        <f t="shared" si="11"/>
        <v>13</v>
      </c>
      <c r="X85" s="25" t="s">
        <v>137</v>
      </c>
      <c r="Y85" s="25" t="s">
        <v>137</v>
      </c>
      <c r="Z85" s="25" t="s">
        <v>137</v>
      </c>
      <c r="AA85" s="25" t="s">
        <v>137</v>
      </c>
      <c r="AC85" s="25">
        <f t="shared" si="12"/>
        <v>13</v>
      </c>
      <c r="AD85" s="25">
        <v>312</v>
      </c>
      <c r="AE85" s="25">
        <v>491860</v>
      </c>
      <c r="AF85" s="25">
        <v>1640297</v>
      </c>
      <c r="AG85" s="25">
        <v>527078</v>
      </c>
    </row>
    <row r="86" spans="11:33" ht="15">
      <c r="K86" s="25">
        <f t="shared" si="9"/>
        <v>14</v>
      </c>
      <c r="L86" s="25" t="s">
        <v>137</v>
      </c>
      <c r="M86" s="25" t="s">
        <v>137</v>
      </c>
      <c r="N86" s="25" t="s">
        <v>137</v>
      </c>
      <c r="O86" s="25" t="s">
        <v>137</v>
      </c>
      <c r="Q86" s="25">
        <f t="shared" si="10"/>
        <v>14</v>
      </c>
      <c r="R86" s="25" t="s">
        <v>137</v>
      </c>
      <c r="S86" s="25" t="s">
        <v>137</v>
      </c>
      <c r="T86" s="25" t="s">
        <v>137</v>
      </c>
      <c r="U86" s="25" t="s">
        <v>137</v>
      </c>
      <c r="W86" s="25">
        <f t="shared" si="11"/>
        <v>14</v>
      </c>
      <c r="X86" s="25" t="s">
        <v>137</v>
      </c>
      <c r="Y86" s="25" t="s">
        <v>137</v>
      </c>
      <c r="Z86" s="25" t="s">
        <v>137</v>
      </c>
      <c r="AA86" s="25" t="s">
        <v>137</v>
      </c>
      <c r="AC86" s="25">
        <f t="shared" si="12"/>
        <v>14</v>
      </c>
      <c r="AD86" s="25">
        <v>297</v>
      </c>
      <c r="AE86" s="25">
        <v>489750</v>
      </c>
      <c r="AF86" s="25">
        <v>1970938</v>
      </c>
      <c r="AG86" s="25">
        <v>525593</v>
      </c>
    </row>
    <row r="87" spans="11:33" ht="15">
      <c r="K87" s="25">
        <f t="shared" si="9"/>
        <v>15</v>
      </c>
      <c r="L87" s="25" t="s">
        <v>137</v>
      </c>
      <c r="M87" s="25" t="s">
        <v>137</v>
      </c>
      <c r="N87" s="25" t="s">
        <v>137</v>
      </c>
      <c r="O87" s="25" t="s">
        <v>137</v>
      </c>
      <c r="Q87" s="25">
        <f t="shared" si="10"/>
        <v>15</v>
      </c>
      <c r="R87" s="25" t="s">
        <v>137</v>
      </c>
      <c r="S87" s="25" t="s">
        <v>137</v>
      </c>
      <c r="T87" s="25" t="s">
        <v>137</v>
      </c>
      <c r="U87" s="25" t="s">
        <v>137</v>
      </c>
      <c r="W87" s="25">
        <f t="shared" si="11"/>
        <v>15</v>
      </c>
      <c r="X87" s="25" t="s">
        <v>137</v>
      </c>
      <c r="Y87" s="25" t="s">
        <v>137</v>
      </c>
      <c r="Z87" s="25" t="s">
        <v>137</v>
      </c>
      <c r="AA87" s="25" t="s">
        <v>137</v>
      </c>
      <c r="AC87" s="25">
        <f t="shared" si="12"/>
        <v>15</v>
      </c>
      <c r="AD87" s="25">
        <v>297</v>
      </c>
      <c r="AE87" s="25">
        <v>489500</v>
      </c>
      <c r="AF87" s="25">
        <v>2008718</v>
      </c>
      <c r="AG87" s="25">
        <v>527656</v>
      </c>
    </row>
    <row r="88" spans="11:33" ht="15">
      <c r="K88" s="25">
        <f t="shared" si="9"/>
        <v>16</v>
      </c>
      <c r="L88" s="25" t="s">
        <v>137</v>
      </c>
      <c r="M88" s="25" t="s">
        <v>137</v>
      </c>
      <c r="N88" s="25" t="s">
        <v>137</v>
      </c>
      <c r="O88" s="25" t="s">
        <v>137</v>
      </c>
      <c r="Q88" s="25">
        <f t="shared" si="10"/>
        <v>16</v>
      </c>
      <c r="R88" s="25" t="s">
        <v>137</v>
      </c>
      <c r="S88" s="25" t="s">
        <v>137</v>
      </c>
      <c r="T88" s="25" t="s">
        <v>137</v>
      </c>
      <c r="U88" s="25" t="s">
        <v>137</v>
      </c>
      <c r="W88" s="25">
        <f t="shared" si="11"/>
        <v>16</v>
      </c>
      <c r="X88" s="25" t="s">
        <v>137</v>
      </c>
      <c r="Y88" s="25" t="s">
        <v>137</v>
      </c>
      <c r="Z88" s="25" t="s">
        <v>137</v>
      </c>
      <c r="AA88" s="25" t="s">
        <v>137</v>
      </c>
      <c r="AC88" s="25">
        <f t="shared" si="12"/>
        <v>16</v>
      </c>
      <c r="AD88" s="25">
        <v>313</v>
      </c>
      <c r="AE88" s="25">
        <v>489703</v>
      </c>
      <c r="AF88" s="25">
        <v>1534829</v>
      </c>
      <c r="AG88" s="25">
        <v>525765</v>
      </c>
    </row>
    <row r="89" spans="11:33" ht="15">
      <c r="K89" s="25">
        <f t="shared" si="9"/>
        <v>17</v>
      </c>
      <c r="L89" s="25" t="s">
        <v>137</v>
      </c>
      <c r="M89" s="25" t="s">
        <v>137</v>
      </c>
      <c r="N89" s="25" t="s">
        <v>137</v>
      </c>
      <c r="O89" s="25" t="s">
        <v>137</v>
      </c>
      <c r="Q89" s="25">
        <f t="shared" si="10"/>
        <v>17</v>
      </c>
      <c r="R89" s="25" t="s">
        <v>137</v>
      </c>
      <c r="S89" s="25" t="s">
        <v>137</v>
      </c>
      <c r="T89" s="25" t="s">
        <v>137</v>
      </c>
      <c r="U89" s="25" t="s">
        <v>137</v>
      </c>
      <c r="W89" s="25">
        <f t="shared" si="11"/>
        <v>17</v>
      </c>
      <c r="X89" s="25" t="s">
        <v>137</v>
      </c>
      <c r="Y89" s="25" t="s">
        <v>137</v>
      </c>
      <c r="Z89" s="25" t="s">
        <v>137</v>
      </c>
      <c r="AA89" s="25" t="s">
        <v>137</v>
      </c>
      <c r="AC89" s="25">
        <f t="shared" si="12"/>
        <v>17</v>
      </c>
      <c r="AD89" s="25">
        <v>297</v>
      </c>
      <c r="AE89" s="25">
        <v>488500</v>
      </c>
      <c r="AF89" s="25">
        <v>2001015</v>
      </c>
      <c r="AG89" s="25">
        <v>527110</v>
      </c>
    </row>
    <row r="90" spans="11:33" ht="15">
      <c r="K90" s="25">
        <f t="shared" si="9"/>
        <v>18</v>
      </c>
      <c r="L90" s="25" t="s">
        <v>137</v>
      </c>
      <c r="M90" s="25" t="s">
        <v>137</v>
      </c>
      <c r="N90" s="25" t="s">
        <v>137</v>
      </c>
      <c r="O90" s="25" t="s">
        <v>137</v>
      </c>
      <c r="Q90" s="25">
        <f t="shared" si="10"/>
        <v>18</v>
      </c>
      <c r="R90" s="25" t="s">
        <v>137</v>
      </c>
      <c r="S90" s="25" t="s">
        <v>137</v>
      </c>
      <c r="T90" s="25" t="s">
        <v>137</v>
      </c>
      <c r="U90" s="25" t="s">
        <v>137</v>
      </c>
      <c r="W90" s="25">
        <f t="shared" si="11"/>
        <v>18</v>
      </c>
      <c r="X90" s="25" t="s">
        <v>137</v>
      </c>
      <c r="Y90" s="25" t="s">
        <v>137</v>
      </c>
      <c r="Z90" s="25" t="s">
        <v>137</v>
      </c>
      <c r="AA90" s="25" t="s">
        <v>137</v>
      </c>
      <c r="AC90" s="25">
        <f t="shared" si="12"/>
        <v>18</v>
      </c>
      <c r="AD90" s="25">
        <v>312</v>
      </c>
      <c r="AE90" s="25">
        <v>489219</v>
      </c>
      <c r="AF90" s="25">
        <v>1995719</v>
      </c>
      <c r="AG90" s="25">
        <v>528828</v>
      </c>
    </row>
    <row r="91" spans="11:33" ht="15">
      <c r="K91" s="25">
        <f t="shared" si="9"/>
        <v>19</v>
      </c>
      <c r="L91" s="25" t="s">
        <v>137</v>
      </c>
      <c r="M91" s="25" t="s">
        <v>137</v>
      </c>
      <c r="N91" s="25" t="s">
        <v>137</v>
      </c>
      <c r="O91" s="25" t="s">
        <v>137</v>
      </c>
      <c r="Q91" s="25">
        <f t="shared" si="10"/>
        <v>19</v>
      </c>
      <c r="R91" s="25" t="s">
        <v>137</v>
      </c>
      <c r="S91" s="25" t="s">
        <v>137</v>
      </c>
      <c r="T91" s="25" t="s">
        <v>137</v>
      </c>
      <c r="U91" s="25" t="s">
        <v>137</v>
      </c>
      <c r="W91" s="25">
        <f t="shared" si="11"/>
        <v>19</v>
      </c>
      <c r="X91" s="25" t="s">
        <v>137</v>
      </c>
      <c r="Y91" s="25" t="s">
        <v>137</v>
      </c>
      <c r="Z91" s="25" t="s">
        <v>137</v>
      </c>
      <c r="AA91" s="25" t="s">
        <v>137</v>
      </c>
      <c r="AC91" s="25">
        <f t="shared" si="12"/>
        <v>19</v>
      </c>
      <c r="AD91" s="25">
        <v>297</v>
      </c>
      <c r="AE91" s="25">
        <v>488781</v>
      </c>
      <c r="AF91" s="25">
        <v>1985609</v>
      </c>
      <c r="AG91" s="25">
        <v>527016</v>
      </c>
    </row>
    <row r="92" spans="11:33" ht="15">
      <c r="K92" s="25">
        <f t="shared" si="9"/>
        <v>20</v>
      </c>
      <c r="L92" s="25" t="s">
        <v>137</v>
      </c>
      <c r="M92" s="25" t="s">
        <v>137</v>
      </c>
      <c r="N92" s="25" t="s">
        <v>137</v>
      </c>
      <c r="O92" s="25" t="s">
        <v>137</v>
      </c>
      <c r="Q92" s="25">
        <f t="shared" si="10"/>
        <v>20</v>
      </c>
      <c r="R92" s="25" t="s">
        <v>137</v>
      </c>
      <c r="S92" s="25" t="s">
        <v>137</v>
      </c>
      <c r="T92" s="25" t="s">
        <v>137</v>
      </c>
      <c r="U92" s="25" t="s">
        <v>137</v>
      </c>
      <c r="W92" s="25">
        <f t="shared" si="11"/>
        <v>20</v>
      </c>
      <c r="X92" s="25" t="s">
        <v>137</v>
      </c>
      <c r="Y92" s="25" t="s">
        <v>137</v>
      </c>
      <c r="Z92" s="25" t="s">
        <v>137</v>
      </c>
      <c r="AA92" s="25" t="s">
        <v>137</v>
      </c>
      <c r="AC92" s="25">
        <f t="shared" si="12"/>
        <v>20</v>
      </c>
      <c r="AD92" s="25">
        <v>313</v>
      </c>
      <c r="AE92" s="25">
        <v>491828</v>
      </c>
      <c r="AF92" s="25">
        <v>1988672</v>
      </c>
      <c r="AG92" s="25">
        <v>526531</v>
      </c>
    </row>
    <row r="93" spans="11:33" ht="75">
      <c r="K93" s="40" t="s">
        <v>68</v>
      </c>
      <c r="L93" s="59">
        <f>F12</f>
        <v>15.6</v>
      </c>
      <c r="M93" s="59">
        <f>G12</f>
        <v>17.25</v>
      </c>
      <c r="N93" s="59">
        <f>H12</f>
        <v>60.9</v>
      </c>
      <c r="O93" s="59">
        <f>I12</f>
        <v>32</v>
      </c>
      <c r="Q93" s="40" t="s">
        <v>68</v>
      </c>
      <c r="R93" s="59">
        <f>F16</f>
        <v>139.8</v>
      </c>
      <c r="S93" s="59">
        <f>G16</f>
        <v>979.2</v>
      </c>
      <c r="T93" s="59">
        <f>H16</f>
        <v>914</v>
      </c>
      <c r="U93" s="59">
        <f>I16</f>
        <v>655.1</v>
      </c>
      <c r="W93" s="40" t="s">
        <v>68</v>
      </c>
      <c r="X93" s="59">
        <f>F20</f>
        <v>650.85</v>
      </c>
      <c r="Y93" s="59">
        <f>G20</f>
        <v>80525.75</v>
      </c>
      <c r="Z93" s="59">
        <f>H20</f>
        <v>436768.55</v>
      </c>
      <c r="AA93" s="59">
        <f>I20</f>
        <v>104181.4</v>
      </c>
      <c r="AC93" s="40" t="s">
        <v>68</v>
      </c>
      <c r="AD93" s="25">
        <f>SUM(AD72:AD92)/20</f>
        <v>282.9</v>
      </c>
      <c r="AE93" s="25">
        <f>SUM(AE72:AE92)/20</f>
        <v>491944.15</v>
      </c>
      <c r="AF93" s="25">
        <f>SUM(AF72:AF92)/20</f>
        <v>2035199.35</v>
      </c>
      <c r="AG93" s="25">
        <f>SUM(AG72:AG92)/20</f>
        <v>502728.85</v>
      </c>
    </row>
    <row r="94" spans="11:27" ht="15">
      <c r="K94" s="6" t="s">
        <v>99</v>
      </c>
      <c r="L94" s="26" t="s">
        <v>67</v>
      </c>
      <c r="M94" s="28"/>
      <c r="N94" s="28"/>
      <c r="O94" s="29"/>
      <c r="Q94" s="6" t="s">
        <v>100</v>
      </c>
      <c r="R94" s="26" t="s">
        <v>67</v>
      </c>
      <c r="S94" s="28"/>
      <c r="T94" s="28"/>
      <c r="U94" s="29"/>
      <c r="W94" s="6" t="s">
        <v>139</v>
      </c>
      <c r="X94" s="26" t="s">
        <v>67</v>
      </c>
      <c r="Y94" s="28"/>
      <c r="Z94" s="28"/>
      <c r="AA94" s="29"/>
    </row>
    <row r="95" spans="11:27" ht="15">
      <c r="K95" s="40" t="s">
        <v>96</v>
      </c>
      <c r="L95" s="6" t="s">
        <v>6</v>
      </c>
      <c r="M95" s="6" t="s">
        <v>7</v>
      </c>
      <c r="N95" s="6" t="s">
        <v>8</v>
      </c>
      <c r="O95" s="6" t="s">
        <v>49</v>
      </c>
      <c r="Q95" s="40" t="s">
        <v>96</v>
      </c>
      <c r="R95" s="6" t="s">
        <v>6</v>
      </c>
      <c r="S95" s="6" t="s">
        <v>7</v>
      </c>
      <c r="T95" s="6" t="s">
        <v>8</v>
      </c>
      <c r="U95" s="6" t="s">
        <v>49</v>
      </c>
      <c r="W95" s="40" t="s">
        <v>96</v>
      </c>
      <c r="X95" s="6" t="s">
        <v>6</v>
      </c>
      <c r="Y95" s="6" t="s">
        <v>7</v>
      </c>
      <c r="Z95" s="6" t="s">
        <v>8</v>
      </c>
      <c r="AA95" s="6" t="s">
        <v>49</v>
      </c>
    </row>
    <row r="96" spans="11:27" ht="15">
      <c r="K96" s="25">
        <v>1</v>
      </c>
      <c r="L96" s="25" t="s">
        <v>137</v>
      </c>
      <c r="M96" s="25" t="s">
        <v>137</v>
      </c>
      <c r="N96" s="25" t="s">
        <v>137</v>
      </c>
      <c r="O96" s="25" t="s">
        <v>137</v>
      </c>
      <c r="Q96" s="25">
        <v>1</v>
      </c>
      <c r="R96" s="25">
        <v>16</v>
      </c>
      <c r="S96" s="27">
        <v>109</v>
      </c>
      <c r="T96" s="25">
        <v>203</v>
      </c>
      <c r="U96" s="25">
        <v>31</v>
      </c>
      <c r="W96" s="25">
        <v>1</v>
      </c>
      <c r="X96" s="25" t="s">
        <v>137</v>
      </c>
      <c r="Y96" s="25" t="s">
        <v>137</v>
      </c>
      <c r="Z96" s="25" t="s">
        <v>137</v>
      </c>
      <c r="AA96" s="25" t="s">
        <v>137</v>
      </c>
    </row>
    <row r="97" spans="11:27" ht="15">
      <c r="K97" s="25">
        <f>K96+1</f>
        <v>2</v>
      </c>
      <c r="L97" s="25" t="s">
        <v>137</v>
      </c>
      <c r="M97" s="25" t="s">
        <v>137</v>
      </c>
      <c r="N97" s="25" t="s">
        <v>137</v>
      </c>
      <c r="O97" s="25" t="s">
        <v>137</v>
      </c>
      <c r="Q97" s="25">
        <f>Q96+1</f>
        <v>2</v>
      </c>
      <c r="R97" s="25">
        <v>15</v>
      </c>
      <c r="S97" s="27">
        <v>110</v>
      </c>
      <c r="T97" s="25">
        <v>187</v>
      </c>
      <c r="U97" s="25">
        <v>31</v>
      </c>
      <c r="W97" s="25">
        <f>W96+1</f>
        <v>2</v>
      </c>
      <c r="X97" s="25" t="s">
        <v>137</v>
      </c>
      <c r="Y97" s="25" t="s">
        <v>137</v>
      </c>
      <c r="Z97" s="25" t="s">
        <v>137</v>
      </c>
      <c r="AA97" s="25" t="s">
        <v>137</v>
      </c>
    </row>
    <row r="98" spans="11:27" ht="15">
      <c r="K98" s="25">
        <f aca="true" t="shared" si="13" ref="K98:K115">K97+1</f>
        <v>3</v>
      </c>
      <c r="L98" s="25" t="s">
        <v>137</v>
      </c>
      <c r="M98" s="25" t="s">
        <v>137</v>
      </c>
      <c r="N98" s="25" t="s">
        <v>137</v>
      </c>
      <c r="O98" s="25" t="s">
        <v>137</v>
      </c>
      <c r="Q98" s="25">
        <f aca="true" t="shared" si="14" ref="Q98:Q115">Q97+1</f>
        <v>3</v>
      </c>
      <c r="R98" s="25">
        <v>15</v>
      </c>
      <c r="S98" s="27">
        <v>109</v>
      </c>
      <c r="T98" s="25">
        <v>204</v>
      </c>
      <c r="U98" s="25">
        <v>46</v>
      </c>
      <c r="W98" s="25">
        <f aca="true" t="shared" si="15" ref="W98:W115">W97+1</f>
        <v>3</v>
      </c>
      <c r="X98" s="25" t="s">
        <v>137</v>
      </c>
      <c r="Y98" s="25" t="s">
        <v>137</v>
      </c>
      <c r="Z98" s="25" t="s">
        <v>137</v>
      </c>
      <c r="AA98" s="25" t="s">
        <v>137</v>
      </c>
    </row>
    <row r="99" spans="11:27" ht="15">
      <c r="K99" s="25">
        <f t="shared" si="13"/>
        <v>4</v>
      </c>
      <c r="L99" s="25" t="s">
        <v>137</v>
      </c>
      <c r="M99" s="25" t="s">
        <v>137</v>
      </c>
      <c r="N99" s="25" t="s">
        <v>137</v>
      </c>
      <c r="O99" s="25" t="s">
        <v>137</v>
      </c>
      <c r="Q99" s="25">
        <f t="shared" si="14"/>
        <v>4</v>
      </c>
      <c r="R99" s="25">
        <v>15</v>
      </c>
      <c r="S99" s="27">
        <v>109</v>
      </c>
      <c r="T99" s="25">
        <v>203</v>
      </c>
      <c r="U99" s="25">
        <v>31</v>
      </c>
      <c r="W99" s="25">
        <f t="shared" si="15"/>
        <v>4</v>
      </c>
      <c r="X99" s="25" t="s">
        <v>137</v>
      </c>
      <c r="Y99" s="25" t="s">
        <v>137</v>
      </c>
      <c r="Z99" s="25" t="s">
        <v>137</v>
      </c>
      <c r="AA99" s="25" t="s">
        <v>137</v>
      </c>
    </row>
    <row r="100" spans="11:27" ht="15">
      <c r="K100" s="25">
        <f t="shared" si="13"/>
        <v>5</v>
      </c>
      <c r="L100" s="25" t="s">
        <v>137</v>
      </c>
      <c r="M100" s="25" t="s">
        <v>137</v>
      </c>
      <c r="N100" s="25" t="s">
        <v>137</v>
      </c>
      <c r="O100" s="25" t="s">
        <v>137</v>
      </c>
      <c r="Q100" s="25">
        <f t="shared" si="14"/>
        <v>5</v>
      </c>
      <c r="R100" s="25">
        <v>15</v>
      </c>
      <c r="S100" s="27">
        <v>94</v>
      </c>
      <c r="T100" s="25">
        <v>203</v>
      </c>
      <c r="U100" s="25">
        <v>31</v>
      </c>
      <c r="W100" s="25">
        <f t="shared" si="15"/>
        <v>5</v>
      </c>
      <c r="X100" s="25" t="s">
        <v>137</v>
      </c>
      <c r="Y100" s="25" t="s">
        <v>137</v>
      </c>
      <c r="Z100" s="25" t="s">
        <v>137</v>
      </c>
      <c r="AA100" s="25" t="s">
        <v>137</v>
      </c>
    </row>
    <row r="101" spans="11:27" ht="15">
      <c r="K101" s="25">
        <f t="shared" si="13"/>
        <v>6</v>
      </c>
      <c r="L101" s="25" t="s">
        <v>137</v>
      </c>
      <c r="M101" s="25" t="s">
        <v>137</v>
      </c>
      <c r="N101" s="25" t="s">
        <v>137</v>
      </c>
      <c r="O101" s="25" t="s">
        <v>137</v>
      </c>
      <c r="Q101" s="25">
        <f t="shared" si="14"/>
        <v>6</v>
      </c>
      <c r="R101" s="25">
        <v>16</v>
      </c>
      <c r="S101" s="27">
        <v>110</v>
      </c>
      <c r="T101" s="25">
        <v>187</v>
      </c>
      <c r="U101" s="25">
        <v>47</v>
      </c>
      <c r="W101" s="25">
        <f t="shared" si="15"/>
        <v>6</v>
      </c>
      <c r="X101" s="25" t="s">
        <v>137</v>
      </c>
      <c r="Y101" s="25" t="s">
        <v>137</v>
      </c>
      <c r="Z101" s="25" t="s">
        <v>137</v>
      </c>
      <c r="AA101" s="25" t="s">
        <v>137</v>
      </c>
    </row>
    <row r="102" spans="11:27" ht="15">
      <c r="K102" s="25">
        <f t="shared" si="13"/>
        <v>7</v>
      </c>
      <c r="L102" s="25" t="s">
        <v>137</v>
      </c>
      <c r="M102" s="25" t="s">
        <v>137</v>
      </c>
      <c r="N102" s="25" t="s">
        <v>137</v>
      </c>
      <c r="O102" s="25" t="s">
        <v>137</v>
      </c>
      <c r="Q102" s="25">
        <f t="shared" si="14"/>
        <v>7</v>
      </c>
      <c r="R102" s="25">
        <v>15</v>
      </c>
      <c r="S102" s="27">
        <v>110</v>
      </c>
      <c r="T102" s="25">
        <v>187</v>
      </c>
      <c r="U102" s="25">
        <v>31</v>
      </c>
      <c r="W102" s="25">
        <f t="shared" si="15"/>
        <v>7</v>
      </c>
      <c r="X102" s="25" t="s">
        <v>137</v>
      </c>
      <c r="Y102" s="25" t="s">
        <v>137</v>
      </c>
      <c r="Z102" s="25" t="s">
        <v>137</v>
      </c>
      <c r="AA102" s="25" t="s">
        <v>137</v>
      </c>
    </row>
    <row r="103" spans="11:27" ht="15">
      <c r="K103" s="25">
        <f t="shared" si="13"/>
        <v>8</v>
      </c>
      <c r="L103" s="25" t="s">
        <v>137</v>
      </c>
      <c r="M103" s="25" t="s">
        <v>137</v>
      </c>
      <c r="N103" s="25" t="s">
        <v>137</v>
      </c>
      <c r="O103" s="25" t="s">
        <v>137</v>
      </c>
      <c r="Q103" s="25">
        <f t="shared" si="14"/>
        <v>8</v>
      </c>
      <c r="R103" s="25">
        <v>16</v>
      </c>
      <c r="S103" s="27">
        <v>109</v>
      </c>
      <c r="T103" s="25">
        <v>188</v>
      </c>
      <c r="U103" s="25">
        <v>47</v>
      </c>
      <c r="W103" s="25">
        <f t="shared" si="15"/>
        <v>8</v>
      </c>
      <c r="X103" s="25" t="s">
        <v>137</v>
      </c>
      <c r="Y103" s="25" t="s">
        <v>137</v>
      </c>
      <c r="Z103" s="25" t="s">
        <v>137</v>
      </c>
      <c r="AA103" s="25" t="s">
        <v>137</v>
      </c>
    </row>
    <row r="104" spans="11:27" ht="15">
      <c r="K104" s="25">
        <f t="shared" si="13"/>
        <v>9</v>
      </c>
      <c r="L104" s="25" t="s">
        <v>137</v>
      </c>
      <c r="M104" s="25" t="s">
        <v>137</v>
      </c>
      <c r="N104" s="25" t="s">
        <v>137</v>
      </c>
      <c r="O104" s="25" t="s">
        <v>137</v>
      </c>
      <c r="Q104" s="25">
        <f t="shared" si="14"/>
        <v>9</v>
      </c>
      <c r="R104" s="25">
        <v>15</v>
      </c>
      <c r="S104" s="27">
        <v>110</v>
      </c>
      <c r="T104" s="25">
        <v>187</v>
      </c>
      <c r="U104" s="25">
        <v>47</v>
      </c>
      <c r="W104" s="25">
        <f t="shared" si="15"/>
        <v>9</v>
      </c>
      <c r="X104" s="25" t="s">
        <v>137</v>
      </c>
      <c r="Y104" s="25" t="s">
        <v>137</v>
      </c>
      <c r="Z104" s="25" t="s">
        <v>137</v>
      </c>
      <c r="AA104" s="25" t="s">
        <v>137</v>
      </c>
    </row>
    <row r="105" spans="11:27" ht="15">
      <c r="K105" s="25">
        <f t="shared" si="13"/>
        <v>10</v>
      </c>
      <c r="L105" s="25" t="s">
        <v>137</v>
      </c>
      <c r="M105" s="25" t="s">
        <v>137</v>
      </c>
      <c r="N105" s="25" t="s">
        <v>137</v>
      </c>
      <c r="O105" s="25" t="s">
        <v>137</v>
      </c>
      <c r="Q105" s="25">
        <f t="shared" si="14"/>
        <v>10</v>
      </c>
      <c r="R105" s="25">
        <v>15</v>
      </c>
      <c r="S105" s="27">
        <v>109</v>
      </c>
      <c r="T105" s="25">
        <v>187</v>
      </c>
      <c r="U105" s="25">
        <v>47</v>
      </c>
      <c r="W105" s="25">
        <f t="shared" si="15"/>
        <v>10</v>
      </c>
      <c r="X105" s="25" t="s">
        <v>137</v>
      </c>
      <c r="Y105" s="25" t="s">
        <v>137</v>
      </c>
      <c r="Z105" s="25" t="s">
        <v>137</v>
      </c>
      <c r="AA105" s="25" t="s">
        <v>137</v>
      </c>
    </row>
    <row r="106" spans="11:27" ht="15">
      <c r="K106" s="25">
        <f t="shared" si="13"/>
        <v>11</v>
      </c>
      <c r="L106" s="25" t="s">
        <v>137</v>
      </c>
      <c r="M106" s="25" t="s">
        <v>137</v>
      </c>
      <c r="N106" s="25" t="s">
        <v>137</v>
      </c>
      <c r="O106" s="25" t="s">
        <v>137</v>
      </c>
      <c r="Q106" s="25">
        <f t="shared" si="14"/>
        <v>11</v>
      </c>
      <c r="R106" s="25">
        <v>15</v>
      </c>
      <c r="S106" s="27">
        <v>93</v>
      </c>
      <c r="T106" s="25">
        <v>203</v>
      </c>
      <c r="U106" s="25">
        <v>47</v>
      </c>
      <c r="W106" s="25">
        <f t="shared" si="15"/>
        <v>11</v>
      </c>
      <c r="X106" s="25" t="s">
        <v>137</v>
      </c>
      <c r="Y106" s="25" t="s">
        <v>137</v>
      </c>
      <c r="Z106" s="25" t="s">
        <v>137</v>
      </c>
      <c r="AA106" s="25" t="s">
        <v>137</v>
      </c>
    </row>
    <row r="107" spans="11:27" ht="15">
      <c r="K107" s="25">
        <f t="shared" si="13"/>
        <v>12</v>
      </c>
      <c r="L107" s="25" t="s">
        <v>137</v>
      </c>
      <c r="M107" s="25" t="s">
        <v>137</v>
      </c>
      <c r="N107" s="25" t="s">
        <v>137</v>
      </c>
      <c r="O107" s="25" t="s">
        <v>137</v>
      </c>
      <c r="Q107" s="25">
        <f t="shared" si="14"/>
        <v>12</v>
      </c>
      <c r="R107" s="25">
        <v>15</v>
      </c>
      <c r="S107" s="27">
        <v>109</v>
      </c>
      <c r="T107" s="25">
        <v>188</v>
      </c>
      <c r="U107" s="25">
        <v>47</v>
      </c>
      <c r="W107" s="25">
        <f t="shared" si="15"/>
        <v>12</v>
      </c>
      <c r="X107" s="25" t="s">
        <v>137</v>
      </c>
      <c r="Y107" s="25" t="s">
        <v>137</v>
      </c>
      <c r="Z107" s="25" t="s">
        <v>137</v>
      </c>
      <c r="AA107" s="25" t="s">
        <v>137</v>
      </c>
    </row>
    <row r="108" spans="11:27" ht="15">
      <c r="K108" s="25">
        <f t="shared" si="13"/>
        <v>13</v>
      </c>
      <c r="L108" s="25" t="s">
        <v>137</v>
      </c>
      <c r="M108" s="25" t="s">
        <v>137</v>
      </c>
      <c r="N108" s="25" t="s">
        <v>137</v>
      </c>
      <c r="O108" s="25" t="s">
        <v>137</v>
      </c>
      <c r="Q108" s="25">
        <f t="shared" si="14"/>
        <v>13</v>
      </c>
      <c r="R108" s="25">
        <v>15</v>
      </c>
      <c r="S108" s="27">
        <v>94</v>
      </c>
      <c r="T108" s="25">
        <v>188</v>
      </c>
      <c r="U108" s="25">
        <v>31</v>
      </c>
      <c r="W108" s="25">
        <f t="shared" si="15"/>
        <v>13</v>
      </c>
      <c r="X108" s="25" t="s">
        <v>137</v>
      </c>
      <c r="Y108" s="25" t="s">
        <v>137</v>
      </c>
      <c r="Z108" s="25" t="s">
        <v>137</v>
      </c>
      <c r="AA108" s="25" t="s">
        <v>137</v>
      </c>
    </row>
    <row r="109" spans="11:27" ht="15">
      <c r="K109" s="25">
        <f t="shared" si="13"/>
        <v>14</v>
      </c>
      <c r="L109" s="25" t="s">
        <v>137</v>
      </c>
      <c r="M109" s="25" t="s">
        <v>137</v>
      </c>
      <c r="N109" s="25" t="s">
        <v>137</v>
      </c>
      <c r="O109" s="25" t="s">
        <v>137</v>
      </c>
      <c r="Q109" s="25">
        <f t="shared" si="14"/>
        <v>14</v>
      </c>
      <c r="R109" s="25">
        <v>15</v>
      </c>
      <c r="S109" s="27">
        <v>109</v>
      </c>
      <c r="T109" s="25">
        <v>187</v>
      </c>
      <c r="U109" s="25">
        <v>47</v>
      </c>
      <c r="W109" s="25">
        <f t="shared" si="15"/>
        <v>14</v>
      </c>
      <c r="X109" s="25" t="s">
        <v>137</v>
      </c>
      <c r="Y109" s="25" t="s">
        <v>137</v>
      </c>
      <c r="Z109" s="25" t="s">
        <v>137</v>
      </c>
      <c r="AA109" s="25" t="s">
        <v>137</v>
      </c>
    </row>
    <row r="110" spans="11:27" ht="15">
      <c r="K110" s="25">
        <f t="shared" si="13"/>
        <v>15</v>
      </c>
      <c r="L110" s="25" t="s">
        <v>137</v>
      </c>
      <c r="M110" s="25" t="s">
        <v>137</v>
      </c>
      <c r="N110" s="25" t="s">
        <v>137</v>
      </c>
      <c r="O110" s="25" t="s">
        <v>137</v>
      </c>
      <c r="Q110" s="25">
        <f t="shared" si="14"/>
        <v>15</v>
      </c>
      <c r="R110" s="25">
        <v>16</v>
      </c>
      <c r="S110" s="27">
        <v>109</v>
      </c>
      <c r="T110" s="25">
        <v>187</v>
      </c>
      <c r="U110" s="25">
        <v>31</v>
      </c>
      <c r="W110" s="25">
        <f t="shared" si="15"/>
        <v>15</v>
      </c>
      <c r="X110" s="25" t="s">
        <v>137</v>
      </c>
      <c r="Y110" s="25" t="s">
        <v>137</v>
      </c>
      <c r="Z110" s="25" t="s">
        <v>137</v>
      </c>
      <c r="AA110" s="25" t="s">
        <v>137</v>
      </c>
    </row>
    <row r="111" spans="11:27" ht="15">
      <c r="K111" s="25">
        <f t="shared" si="13"/>
        <v>16</v>
      </c>
      <c r="L111" s="25" t="s">
        <v>137</v>
      </c>
      <c r="M111" s="25" t="s">
        <v>137</v>
      </c>
      <c r="N111" s="25" t="s">
        <v>137</v>
      </c>
      <c r="O111" s="25" t="s">
        <v>137</v>
      </c>
      <c r="Q111" s="25">
        <f t="shared" si="14"/>
        <v>16</v>
      </c>
      <c r="R111" s="25">
        <v>16</v>
      </c>
      <c r="S111" s="27">
        <v>11</v>
      </c>
      <c r="T111" s="25">
        <v>187</v>
      </c>
      <c r="U111" s="25">
        <v>47</v>
      </c>
      <c r="W111" s="25">
        <f t="shared" si="15"/>
        <v>16</v>
      </c>
      <c r="X111" s="25" t="s">
        <v>137</v>
      </c>
      <c r="Y111" s="25" t="s">
        <v>137</v>
      </c>
      <c r="Z111" s="25" t="s">
        <v>137</v>
      </c>
      <c r="AA111" s="25" t="s">
        <v>137</v>
      </c>
    </row>
    <row r="112" spans="11:27" ht="15">
      <c r="K112" s="25">
        <f t="shared" si="13"/>
        <v>17</v>
      </c>
      <c r="L112" s="25" t="s">
        <v>137</v>
      </c>
      <c r="M112" s="25" t="s">
        <v>137</v>
      </c>
      <c r="N112" s="25" t="s">
        <v>137</v>
      </c>
      <c r="O112" s="25" t="s">
        <v>137</v>
      </c>
      <c r="Q112" s="25">
        <f t="shared" si="14"/>
        <v>17</v>
      </c>
      <c r="R112" s="25">
        <v>15</v>
      </c>
      <c r="S112" s="27">
        <v>109</v>
      </c>
      <c r="T112" s="25">
        <v>187</v>
      </c>
      <c r="U112" s="25">
        <v>47</v>
      </c>
      <c r="W112" s="25">
        <f t="shared" si="15"/>
        <v>17</v>
      </c>
      <c r="X112" s="25" t="s">
        <v>137</v>
      </c>
      <c r="Y112" s="25" t="s">
        <v>137</v>
      </c>
      <c r="Z112" s="25" t="s">
        <v>137</v>
      </c>
      <c r="AA112" s="25" t="s">
        <v>137</v>
      </c>
    </row>
    <row r="113" spans="11:27" ht="15">
      <c r="K113" s="25">
        <f t="shared" si="13"/>
        <v>18</v>
      </c>
      <c r="L113" s="25" t="s">
        <v>137</v>
      </c>
      <c r="M113" s="25" t="s">
        <v>137</v>
      </c>
      <c r="N113" s="25" t="s">
        <v>137</v>
      </c>
      <c r="O113" s="25" t="s">
        <v>137</v>
      </c>
      <c r="Q113" s="25">
        <f t="shared" si="14"/>
        <v>18</v>
      </c>
      <c r="R113" s="25">
        <v>15</v>
      </c>
      <c r="S113" s="27">
        <v>109</v>
      </c>
      <c r="T113" s="25">
        <v>203</v>
      </c>
      <c r="U113" s="25">
        <v>47</v>
      </c>
      <c r="W113" s="25">
        <f t="shared" si="15"/>
        <v>18</v>
      </c>
      <c r="X113" s="25" t="s">
        <v>137</v>
      </c>
      <c r="Y113" s="25" t="s">
        <v>137</v>
      </c>
      <c r="Z113" s="25" t="s">
        <v>137</v>
      </c>
      <c r="AA113" s="25" t="s">
        <v>137</v>
      </c>
    </row>
    <row r="114" spans="11:27" ht="15">
      <c r="K114" s="25">
        <f t="shared" si="13"/>
        <v>19</v>
      </c>
      <c r="L114" s="25" t="s">
        <v>137</v>
      </c>
      <c r="M114" s="25" t="s">
        <v>137</v>
      </c>
      <c r="N114" s="25" t="s">
        <v>137</v>
      </c>
      <c r="O114" s="25" t="s">
        <v>137</v>
      </c>
      <c r="Q114" s="25">
        <f t="shared" si="14"/>
        <v>19</v>
      </c>
      <c r="R114" s="25">
        <v>15</v>
      </c>
      <c r="S114" s="27">
        <v>109</v>
      </c>
      <c r="T114" s="25">
        <v>187</v>
      </c>
      <c r="U114" s="25">
        <v>32</v>
      </c>
      <c r="W114" s="25">
        <f t="shared" si="15"/>
        <v>19</v>
      </c>
      <c r="X114" s="25" t="s">
        <v>137</v>
      </c>
      <c r="Y114" s="25" t="s">
        <v>137</v>
      </c>
      <c r="Z114" s="25" t="s">
        <v>137</v>
      </c>
      <c r="AA114" s="25" t="s">
        <v>137</v>
      </c>
    </row>
    <row r="115" spans="11:27" ht="15">
      <c r="K115" s="25">
        <f t="shared" si="13"/>
        <v>20</v>
      </c>
      <c r="L115" s="25" t="s">
        <v>137</v>
      </c>
      <c r="M115" s="25" t="s">
        <v>137</v>
      </c>
      <c r="N115" s="25" t="s">
        <v>137</v>
      </c>
      <c r="O115" s="25" t="s">
        <v>137</v>
      </c>
      <c r="Q115" s="25">
        <f t="shared" si="14"/>
        <v>20</v>
      </c>
      <c r="R115" s="25">
        <v>16</v>
      </c>
      <c r="S115" s="27">
        <v>109</v>
      </c>
      <c r="T115" s="25">
        <v>203</v>
      </c>
      <c r="U115" s="25">
        <v>47</v>
      </c>
      <c r="W115" s="25">
        <f t="shared" si="15"/>
        <v>20</v>
      </c>
      <c r="X115" s="25" t="s">
        <v>137</v>
      </c>
      <c r="Y115" s="25" t="s">
        <v>137</v>
      </c>
      <c r="Z115" s="25" t="s">
        <v>137</v>
      </c>
      <c r="AA115" s="25" t="s">
        <v>137</v>
      </c>
    </row>
    <row r="116" spans="11:27" ht="75">
      <c r="K116" s="40" t="s">
        <v>68</v>
      </c>
      <c r="L116" s="59">
        <f>F13</f>
        <v>15.55</v>
      </c>
      <c r="M116" s="59">
        <f>G13</f>
        <v>15.55</v>
      </c>
      <c r="N116" s="59">
        <f>H13</f>
        <v>62.5</v>
      </c>
      <c r="O116" s="59">
        <f>I13</f>
        <v>32.05</v>
      </c>
      <c r="Q116" s="40" t="s">
        <v>68</v>
      </c>
      <c r="R116" s="25">
        <f>SUM(R95:R115)/20</f>
        <v>15.3</v>
      </c>
      <c r="S116" s="25">
        <f>SUM(S95:S115)/20</f>
        <v>102</v>
      </c>
      <c r="T116" s="25">
        <f>SUM(T95:T115)/20</f>
        <v>192.8</v>
      </c>
      <c r="U116" s="25">
        <f>SUM(U95:U115)/20</f>
        <v>40.6</v>
      </c>
      <c r="W116" s="40" t="s">
        <v>68</v>
      </c>
      <c r="X116" s="59">
        <f>F21</f>
        <v>15.6</v>
      </c>
      <c r="Y116" s="59">
        <f>G21</f>
        <v>16.45</v>
      </c>
      <c r="Z116" s="59">
        <f>H21</f>
        <v>59.25</v>
      </c>
      <c r="AA116" s="59">
        <f>I21</f>
        <v>28.15</v>
      </c>
    </row>
  </sheetData>
  <sheetProtection/>
  <mergeCells count="7">
    <mergeCell ref="A25:E25"/>
    <mergeCell ref="A8:B9"/>
    <mergeCell ref="F8:I8"/>
    <mergeCell ref="C5:F5"/>
    <mergeCell ref="C8:C9"/>
    <mergeCell ref="D8:D9"/>
    <mergeCell ref="E8:E9"/>
  </mergeCells>
  <hyperlinks>
    <hyperlink ref="B3" r:id="rId1" display="http://localhost:8888/mondrian/testpage.jsp"/>
  </hyperlinks>
  <printOptions/>
  <pageMargins left="0.511811024" right="0.511811024" top="0.787401575" bottom="0.787401575" header="0.31496062" footer="0.31496062"/>
  <pageSetup horizontalDpi="600" verticalDpi="600" orientation="portrait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9"/>
  <sheetViews>
    <sheetView zoomScalePageLayoutView="0" workbookViewId="0" topLeftCell="A27">
      <selection activeCell="A27" sqref="A27"/>
    </sheetView>
  </sheetViews>
  <sheetFormatPr defaultColWidth="9.140625" defaultRowHeight="15"/>
  <cols>
    <col min="2" max="2" width="69.00390625" style="0" customWidth="1"/>
    <col min="3" max="3" width="50.7109375" style="0" customWidth="1"/>
    <col min="4" max="4" width="28.421875" style="0" bestFit="1" customWidth="1"/>
    <col min="5" max="5" width="36.57421875" style="0" bestFit="1" customWidth="1"/>
    <col min="6" max="6" width="15.7109375" style="0" customWidth="1"/>
  </cols>
  <sheetData>
    <row r="1" spans="1:7" ht="23.25">
      <c r="A1" s="5" t="s">
        <v>0</v>
      </c>
      <c r="B1" s="3"/>
      <c r="C1" s="3"/>
      <c r="D1" s="3"/>
      <c r="E1" s="3"/>
      <c r="F1" s="3"/>
      <c r="G1" s="3"/>
    </row>
    <row r="2" spans="1:7" ht="18.75">
      <c r="A2" s="3"/>
      <c r="B2" s="3"/>
      <c r="C2" s="3"/>
      <c r="D2" s="3"/>
      <c r="E2" s="3"/>
      <c r="F2" s="3"/>
      <c r="G2" s="3"/>
    </row>
    <row r="3" spans="1:7" ht="18.75">
      <c r="A3" s="3" t="s">
        <v>2</v>
      </c>
      <c r="B3" s="4" t="s">
        <v>20</v>
      </c>
      <c r="C3" s="4"/>
      <c r="G3" s="3"/>
    </row>
    <row r="4" ht="15">
      <c r="C4" s="1" t="s">
        <v>27</v>
      </c>
    </row>
    <row r="5" spans="1:7" ht="162" customHeight="1">
      <c r="A5" s="8" t="s">
        <v>3</v>
      </c>
      <c r="C5" s="112" t="s">
        <v>54</v>
      </c>
      <c r="D5" s="112"/>
      <c r="E5" s="112"/>
      <c r="F5" s="112"/>
      <c r="G5" s="2"/>
    </row>
    <row r="6" spans="1:7" ht="18.75">
      <c r="A6" s="8"/>
      <c r="D6" s="9"/>
      <c r="E6" s="9"/>
      <c r="F6" s="9"/>
      <c r="G6" s="2"/>
    </row>
    <row r="7" spans="1:7" ht="19.5" thickBot="1">
      <c r="A7" s="8"/>
      <c r="D7" s="9"/>
      <c r="E7" s="9"/>
      <c r="F7" s="9"/>
      <c r="G7" s="2"/>
    </row>
    <row r="8" spans="1:9" ht="15">
      <c r="A8" s="96" t="s">
        <v>4</v>
      </c>
      <c r="B8" s="97"/>
      <c r="C8" s="100" t="s">
        <v>29</v>
      </c>
      <c r="D8" s="100" t="s">
        <v>72</v>
      </c>
      <c r="E8" s="100" t="s">
        <v>73</v>
      </c>
      <c r="F8" s="110" t="s">
        <v>104</v>
      </c>
      <c r="G8" s="110"/>
      <c r="H8" s="106"/>
      <c r="I8" s="111"/>
    </row>
    <row r="9" spans="1:9" ht="15">
      <c r="A9" s="98"/>
      <c r="B9" s="99"/>
      <c r="C9" s="101"/>
      <c r="D9" s="101"/>
      <c r="E9" s="101"/>
      <c r="F9" s="6" t="s">
        <v>6</v>
      </c>
      <c r="G9" s="18" t="s">
        <v>7</v>
      </c>
      <c r="H9" s="6" t="s">
        <v>8</v>
      </c>
      <c r="I9" s="22" t="s">
        <v>49</v>
      </c>
    </row>
    <row r="10" spans="1:9" ht="57.75">
      <c r="A10" s="23">
        <v>1</v>
      </c>
      <c r="B10" s="46" t="s">
        <v>5</v>
      </c>
      <c r="C10" s="32" t="s">
        <v>70</v>
      </c>
      <c r="D10" s="32" t="s">
        <v>110</v>
      </c>
      <c r="E10" s="32" t="s">
        <v>74</v>
      </c>
      <c r="F10" s="30">
        <f>Teste3!F10</f>
        <v>25.8</v>
      </c>
      <c r="G10" s="61">
        <f>Teste3!G10</f>
        <v>55.45</v>
      </c>
      <c r="H10" s="30">
        <f>Teste3!H10</f>
        <v>146.95</v>
      </c>
      <c r="I10" s="62">
        <f>Teste3!I10</f>
        <v>87.35</v>
      </c>
    </row>
    <row r="11" spans="1:9" ht="99">
      <c r="A11" s="23">
        <f>A10+1</f>
        <v>2</v>
      </c>
      <c r="B11" s="46" t="s">
        <v>10</v>
      </c>
      <c r="C11" s="32" t="s">
        <v>111</v>
      </c>
      <c r="D11" s="32" t="s">
        <v>75</v>
      </c>
      <c r="E11" s="32" t="s">
        <v>76</v>
      </c>
      <c r="F11" s="30">
        <f>Teste3!F11</f>
        <v>15.5</v>
      </c>
      <c r="G11" s="61">
        <f>Teste3!G11</f>
        <v>15.6</v>
      </c>
      <c r="H11" s="30">
        <f>Teste3!H11</f>
        <v>67.5</v>
      </c>
      <c r="I11" s="62">
        <f>Teste3!I11</f>
        <v>32.8</v>
      </c>
    </row>
    <row r="12" spans="1:9" ht="107.25">
      <c r="A12" s="23">
        <f aca="true" t="shared" si="0" ref="A12:A27">A11+1</f>
        <v>3</v>
      </c>
      <c r="B12" s="46" t="s">
        <v>11</v>
      </c>
      <c r="C12" s="32" t="s">
        <v>80</v>
      </c>
      <c r="D12" s="32" t="s">
        <v>81</v>
      </c>
      <c r="E12" s="32" t="s">
        <v>82</v>
      </c>
      <c r="F12" s="30">
        <f>Teste3!F12</f>
        <v>15.6</v>
      </c>
      <c r="G12" s="61">
        <f>Teste3!G12</f>
        <v>17.25</v>
      </c>
      <c r="H12" s="30">
        <f>Teste3!H12</f>
        <v>60.9</v>
      </c>
      <c r="I12" s="62">
        <f>Teste3!I12</f>
        <v>32</v>
      </c>
    </row>
    <row r="13" spans="1:9" ht="107.25">
      <c r="A13" s="23">
        <f t="shared" si="0"/>
        <v>4</v>
      </c>
      <c r="B13" s="46" t="s">
        <v>12</v>
      </c>
      <c r="C13" s="32" t="s">
        <v>112</v>
      </c>
      <c r="D13" s="32" t="s">
        <v>113</v>
      </c>
      <c r="E13" s="32" t="s">
        <v>114</v>
      </c>
      <c r="F13" s="30">
        <f>Teste3!F13</f>
        <v>15.55</v>
      </c>
      <c r="G13" s="61">
        <f>Teste3!G13</f>
        <v>15.55</v>
      </c>
      <c r="H13" s="30">
        <f>Teste3!H13</f>
        <v>62.5</v>
      </c>
      <c r="I13" s="62">
        <f>Teste3!I13</f>
        <v>32.05</v>
      </c>
    </row>
    <row r="14" spans="1:9" ht="99">
      <c r="A14" s="23">
        <f t="shared" si="0"/>
        <v>5</v>
      </c>
      <c r="B14" s="46" t="s">
        <v>13</v>
      </c>
      <c r="C14" s="32" t="s">
        <v>78</v>
      </c>
      <c r="D14" s="32" t="s">
        <v>116</v>
      </c>
      <c r="E14" s="32" t="s">
        <v>115</v>
      </c>
      <c r="F14" s="30">
        <f>Teste3!F14</f>
        <v>138.95</v>
      </c>
      <c r="G14" s="61">
        <f>Teste3!G14</f>
        <v>1454.7</v>
      </c>
      <c r="H14" s="30">
        <v>0</v>
      </c>
      <c r="I14" s="62">
        <f>Teste3!I14</f>
        <v>1319.55</v>
      </c>
    </row>
    <row r="15" spans="1:9" ht="107.25">
      <c r="A15" s="23">
        <f t="shared" si="0"/>
        <v>6</v>
      </c>
      <c r="B15" s="46" t="s">
        <v>14</v>
      </c>
      <c r="C15" s="32" t="s">
        <v>87</v>
      </c>
      <c r="D15" s="32" t="s">
        <v>117</v>
      </c>
      <c r="E15" s="32" t="s">
        <v>89</v>
      </c>
      <c r="F15" s="30">
        <f>Teste3!F15</f>
        <v>139.9</v>
      </c>
      <c r="G15" s="61">
        <f>Teste3!G15</f>
        <v>979.2</v>
      </c>
      <c r="H15" s="30">
        <f>Teste3!H15</f>
        <v>1350</v>
      </c>
      <c r="I15" s="62">
        <f>Teste3!I15</f>
        <v>1220</v>
      </c>
    </row>
    <row r="16" spans="1:9" ht="99">
      <c r="A16" s="23">
        <f t="shared" si="0"/>
        <v>7</v>
      </c>
      <c r="B16" s="46" t="s">
        <v>15</v>
      </c>
      <c r="C16" s="32" t="s">
        <v>120</v>
      </c>
      <c r="D16" s="32" t="s">
        <v>119</v>
      </c>
      <c r="E16" s="32" t="s">
        <v>118</v>
      </c>
      <c r="F16" s="30">
        <f>Teste3!F16</f>
        <v>139.8</v>
      </c>
      <c r="G16" s="61">
        <f>Teste3!G16</f>
        <v>979.2</v>
      </c>
      <c r="H16" s="30">
        <f>Teste3!H16</f>
        <v>914</v>
      </c>
      <c r="I16" s="62">
        <f>Teste3!I16</f>
        <v>655.1</v>
      </c>
    </row>
    <row r="17" spans="1:9" ht="148.5">
      <c r="A17" s="23">
        <f t="shared" si="0"/>
        <v>8</v>
      </c>
      <c r="B17" s="46" t="s">
        <v>63</v>
      </c>
      <c r="C17" s="35" t="s">
        <v>142</v>
      </c>
      <c r="D17" s="35" t="s">
        <v>143</v>
      </c>
      <c r="E17" s="32" t="s">
        <v>144</v>
      </c>
      <c r="F17" s="30">
        <f>Teste3!F17</f>
        <v>15.3</v>
      </c>
      <c r="G17" s="61">
        <f>Teste3!G17</f>
        <v>102</v>
      </c>
      <c r="H17" s="30">
        <f>Teste3!H17</f>
        <v>40.6</v>
      </c>
      <c r="I17" s="62">
        <f>Teste3!I17</f>
        <v>40.6</v>
      </c>
    </row>
    <row r="18" spans="1:9" ht="148.5">
      <c r="A18" s="23">
        <f t="shared" si="0"/>
        <v>9</v>
      </c>
      <c r="B18" s="46" t="s">
        <v>64</v>
      </c>
      <c r="C18" s="32" t="s">
        <v>145</v>
      </c>
      <c r="D18" s="32" t="s">
        <v>146</v>
      </c>
      <c r="E18" s="32" t="s">
        <v>147</v>
      </c>
      <c r="F18" s="30">
        <f>Teste3!F19</f>
        <v>15.6</v>
      </c>
      <c r="G18" s="61">
        <f>Teste3!G19</f>
        <v>302.3</v>
      </c>
      <c r="H18" s="30">
        <f>Teste3!H19</f>
        <v>415.45</v>
      </c>
      <c r="I18" s="62">
        <f>Teste3!I19</f>
        <v>27.95</v>
      </c>
    </row>
    <row r="19" spans="1:9" ht="123.75">
      <c r="A19" s="23">
        <f t="shared" si="0"/>
        <v>10</v>
      </c>
      <c r="B19" s="46" t="s">
        <v>17</v>
      </c>
      <c r="C19" s="32" t="s">
        <v>123</v>
      </c>
      <c r="D19" s="32" t="s">
        <v>122</v>
      </c>
      <c r="E19" s="32" t="s">
        <v>121</v>
      </c>
      <c r="F19" s="30">
        <f>Teste3!F18</f>
        <v>37.55</v>
      </c>
      <c r="G19" s="61">
        <f>Teste3!G18</f>
        <v>699.15</v>
      </c>
      <c r="H19" s="30">
        <f>Teste3!H18</f>
        <v>1677.35</v>
      </c>
      <c r="I19" s="62">
        <f>Teste3!I18</f>
        <v>181.25</v>
      </c>
    </row>
    <row r="20" spans="1:9" ht="148.5">
      <c r="A20" s="23">
        <f t="shared" si="0"/>
        <v>11</v>
      </c>
      <c r="B20" s="46" t="s">
        <v>22</v>
      </c>
      <c r="C20" s="32" t="s">
        <v>158</v>
      </c>
      <c r="D20" s="32" t="s">
        <v>146</v>
      </c>
      <c r="E20" s="32" t="s">
        <v>147</v>
      </c>
      <c r="F20" s="30">
        <f>X96</f>
        <v>17.15</v>
      </c>
      <c r="G20" s="61">
        <f>Y96</f>
        <v>301.55</v>
      </c>
      <c r="H20" s="30">
        <f>Z96</f>
        <v>306.65</v>
      </c>
      <c r="I20" s="62">
        <f>AA96</f>
        <v>58.7</v>
      </c>
    </row>
    <row r="21" spans="1:9" ht="165">
      <c r="A21" s="23">
        <f t="shared" si="0"/>
        <v>12</v>
      </c>
      <c r="B21" s="46" t="s">
        <v>52</v>
      </c>
      <c r="C21" s="32" t="s">
        <v>159</v>
      </c>
      <c r="D21" s="32" t="s">
        <v>160</v>
      </c>
      <c r="E21" s="32" t="s">
        <v>161</v>
      </c>
      <c r="F21" s="30">
        <f>X119</f>
        <v>15.6</v>
      </c>
      <c r="G21" s="61">
        <f>Y119</f>
        <v>185.1</v>
      </c>
      <c r="H21" s="30">
        <f>Z119</f>
        <v>89.75</v>
      </c>
      <c r="I21" s="62">
        <f>AA119</f>
        <v>69.05</v>
      </c>
    </row>
    <row r="22" spans="1:9" ht="173.25">
      <c r="A22" s="23">
        <f t="shared" si="0"/>
        <v>13</v>
      </c>
      <c r="B22" s="46" t="s">
        <v>16</v>
      </c>
      <c r="C22" s="32" t="s">
        <v>126</v>
      </c>
      <c r="D22" s="32" t="s">
        <v>125</v>
      </c>
      <c r="E22" s="32" t="s">
        <v>124</v>
      </c>
      <c r="F22" s="30">
        <f>Teste3!F20</f>
        <v>650.85</v>
      </c>
      <c r="G22" s="61">
        <f>Teste3!G20</f>
        <v>80525.75</v>
      </c>
      <c r="H22" s="30">
        <f>Teste3!H20</f>
        <v>436768.55</v>
      </c>
      <c r="I22" s="62">
        <f>Teste3!I20</f>
        <v>104181.4</v>
      </c>
    </row>
    <row r="23" spans="1:9" ht="49.5">
      <c r="A23" s="23">
        <f t="shared" si="0"/>
        <v>14</v>
      </c>
      <c r="B23" s="46" t="s">
        <v>18</v>
      </c>
      <c r="C23" s="32" t="s">
        <v>129</v>
      </c>
      <c r="D23" s="32" t="s">
        <v>128</v>
      </c>
      <c r="E23" s="32" t="s">
        <v>127</v>
      </c>
      <c r="F23" s="30">
        <f>Teste3!F21</f>
        <v>15.6</v>
      </c>
      <c r="G23" s="61">
        <f>Teste3!G21</f>
        <v>16.45</v>
      </c>
      <c r="H23" s="30">
        <f>Teste3!H21</f>
        <v>59.25</v>
      </c>
      <c r="I23" s="62">
        <f>Teste3!I21</f>
        <v>28.15</v>
      </c>
    </row>
    <row r="24" spans="1:9" ht="264">
      <c r="A24" s="23">
        <f t="shared" si="0"/>
        <v>15</v>
      </c>
      <c r="B24" s="46" t="s">
        <v>19</v>
      </c>
      <c r="C24" s="32" t="s">
        <v>130</v>
      </c>
      <c r="D24" s="32" t="s">
        <v>131</v>
      </c>
      <c r="E24" s="32" t="s">
        <v>132</v>
      </c>
      <c r="F24" s="30">
        <f>Teste3!F22</f>
        <v>1393.75</v>
      </c>
      <c r="G24" s="61">
        <f>Teste3!G22</f>
        <v>609307.1</v>
      </c>
      <c r="H24" s="30">
        <f>Teste3!H22</f>
        <v>3753969</v>
      </c>
      <c r="I24" s="62">
        <f>Teste3!I22</f>
        <v>7258440.6</v>
      </c>
    </row>
    <row r="25" spans="1:9" ht="66">
      <c r="A25" s="23">
        <f t="shared" si="0"/>
        <v>16</v>
      </c>
      <c r="B25" s="46" t="s">
        <v>23</v>
      </c>
      <c r="C25" s="32" t="s">
        <v>149</v>
      </c>
      <c r="D25" s="32" t="s">
        <v>150</v>
      </c>
      <c r="E25" s="32" t="s">
        <v>148</v>
      </c>
      <c r="F25" s="30">
        <f>Teste3!F23</f>
        <v>15</v>
      </c>
      <c r="G25" s="61">
        <f>Teste3!G23</f>
        <v>48.3</v>
      </c>
      <c r="H25" s="30">
        <f>Teste3!H23</f>
        <v>39</v>
      </c>
      <c r="I25" s="62">
        <f>Teste3!I23</f>
        <v>28.85</v>
      </c>
    </row>
    <row r="26" spans="1:9" ht="363">
      <c r="A26" s="23">
        <f t="shared" si="0"/>
        <v>17</v>
      </c>
      <c r="B26" s="46" t="s">
        <v>24</v>
      </c>
      <c r="C26" s="32" t="s">
        <v>151</v>
      </c>
      <c r="D26" s="32" t="s">
        <v>152</v>
      </c>
      <c r="E26" s="32" t="s">
        <v>153</v>
      </c>
      <c r="F26" s="30">
        <f>Teste3!F24</f>
        <v>282.9</v>
      </c>
      <c r="G26" s="61">
        <f>Teste3!G24</f>
        <v>491944.15</v>
      </c>
      <c r="H26" s="30">
        <f>Teste3!H24</f>
        <v>2035199.35</v>
      </c>
      <c r="I26" s="62">
        <f>Teste3!I24</f>
        <v>502728.85</v>
      </c>
    </row>
    <row r="27" spans="1:9" ht="380.25" thickBot="1">
      <c r="A27" s="23">
        <f t="shared" si="0"/>
        <v>18</v>
      </c>
      <c r="B27" s="46" t="s">
        <v>53</v>
      </c>
      <c r="C27" s="32" t="s">
        <v>162</v>
      </c>
      <c r="D27" s="32" t="s">
        <v>163</v>
      </c>
      <c r="E27" s="32" t="s">
        <v>164</v>
      </c>
      <c r="F27" s="30">
        <f>AJ73</f>
        <v>139.75</v>
      </c>
      <c r="G27" s="61">
        <f>AK73</f>
        <v>161153.85</v>
      </c>
      <c r="H27" s="30">
        <f>AL73</f>
        <v>686841.25</v>
      </c>
      <c r="I27" s="62">
        <f>AM73</f>
        <v>145027.05</v>
      </c>
    </row>
    <row r="28" spans="1:39" ht="16.5" thickBot="1">
      <c r="A28" s="103" t="s">
        <v>9</v>
      </c>
      <c r="B28" s="104"/>
      <c r="C28" s="104"/>
      <c r="D28" s="104"/>
      <c r="E28" s="109"/>
      <c r="F28" s="30">
        <f>SUM(F10:F27)</f>
        <v>3090.15</v>
      </c>
      <c r="G28" s="61">
        <f>SUM(G10:G27)</f>
        <v>1348102.6500000001</v>
      </c>
      <c r="H28" s="63">
        <f>SUM(H10:H27)</f>
        <v>6918008.050000001</v>
      </c>
      <c r="I28" s="62">
        <f>SUM(I10:I27)</f>
        <v>8014191.299999999</v>
      </c>
      <c r="K28" s="6" t="s">
        <v>69</v>
      </c>
      <c r="L28" s="26" t="s">
        <v>67</v>
      </c>
      <c r="M28" s="28"/>
      <c r="N28" s="28"/>
      <c r="O28" s="29"/>
      <c r="Q28" s="6" t="s">
        <v>103</v>
      </c>
      <c r="R28" s="26" t="s">
        <v>67</v>
      </c>
      <c r="S28" s="28"/>
      <c r="T28" s="28"/>
      <c r="U28" s="29"/>
      <c r="W28" s="6" t="s">
        <v>107</v>
      </c>
      <c r="X28" s="26" t="s">
        <v>67</v>
      </c>
      <c r="Y28" s="28"/>
      <c r="Z28" s="28"/>
      <c r="AA28" s="29"/>
      <c r="AC28" s="6" t="s">
        <v>138</v>
      </c>
      <c r="AD28" s="26" t="s">
        <v>67</v>
      </c>
      <c r="AE28" s="28"/>
      <c r="AF28" s="28"/>
      <c r="AG28" s="29"/>
      <c r="AI28" s="6" t="s">
        <v>156</v>
      </c>
      <c r="AJ28" s="26" t="s">
        <v>67</v>
      </c>
      <c r="AK28" s="28"/>
      <c r="AL28" s="28"/>
      <c r="AM28" s="29"/>
    </row>
    <row r="29" spans="1:39" ht="15">
      <c r="A29" t="s">
        <v>30</v>
      </c>
      <c r="D29" s="16"/>
      <c r="E29" s="16"/>
      <c r="F29" s="16"/>
      <c r="K29" s="40" t="s">
        <v>96</v>
      </c>
      <c r="L29" s="6" t="s">
        <v>6</v>
      </c>
      <c r="M29" s="6" t="s">
        <v>7</v>
      </c>
      <c r="N29" s="6" t="s">
        <v>8</v>
      </c>
      <c r="O29" s="6" t="s">
        <v>49</v>
      </c>
      <c r="Q29" s="40" t="s">
        <v>96</v>
      </c>
      <c r="R29" s="6" t="s">
        <v>6</v>
      </c>
      <c r="S29" s="6" t="s">
        <v>7</v>
      </c>
      <c r="T29" s="6" t="s">
        <v>8</v>
      </c>
      <c r="U29" s="6" t="s">
        <v>49</v>
      </c>
      <c r="W29" s="40" t="s">
        <v>96</v>
      </c>
      <c r="X29" s="6" t="s">
        <v>6</v>
      </c>
      <c r="Y29" s="6" t="s">
        <v>7</v>
      </c>
      <c r="Z29" s="6" t="s">
        <v>8</v>
      </c>
      <c r="AA29" s="6" t="s">
        <v>49</v>
      </c>
      <c r="AC29" s="40" t="s">
        <v>96</v>
      </c>
      <c r="AD29" s="6" t="s">
        <v>6</v>
      </c>
      <c r="AE29" s="6" t="s">
        <v>7</v>
      </c>
      <c r="AF29" s="6" t="s">
        <v>8</v>
      </c>
      <c r="AG29" s="6" t="s">
        <v>49</v>
      </c>
      <c r="AI29" s="40" t="s">
        <v>96</v>
      </c>
      <c r="AJ29" s="6" t="s">
        <v>6</v>
      </c>
      <c r="AK29" s="6" t="s">
        <v>7</v>
      </c>
      <c r="AL29" s="6" t="s">
        <v>8</v>
      </c>
      <c r="AM29" s="6" t="s">
        <v>49</v>
      </c>
    </row>
    <row r="30" spans="11:39" ht="15">
      <c r="K30" s="25">
        <v>1</v>
      </c>
      <c r="L30" s="25" t="s">
        <v>154</v>
      </c>
      <c r="M30" s="25" t="s">
        <v>154</v>
      </c>
      <c r="N30" s="25" t="s">
        <v>154</v>
      </c>
      <c r="O30" s="25" t="s">
        <v>154</v>
      </c>
      <c r="Q30" s="25">
        <v>1</v>
      </c>
      <c r="R30" s="25" t="s">
        <v>154</v>
      </c>
      <c r="S30" s="25" t="s">
        <v>154</v>
      </c>
      <c r="T30" s="25" t="s">
        <v>154</v>
      </c>
      <c r="U30" s="25" t="s">
        <v>154</v>
      </c>
      <c r="W30" s="25">
        <v>1</v>
      </c>
      <c r="X30" s="25" t="s">
        <v>154</v>
      </c>
      <c r="Y30" s="25" t="s">
        <v>154</v>
      </c>
      <c r="Z30" s="25" t="s">
        <v>154</v>
      </c>
      <c r="AA30" s="25" t="s">
        <v>154</v>
      </c>
      <c r="AC30" s="25">
        <v>1</v>
      </c>
      <c r="AD30" s="25" t="s">
        <v>154</v>
      </c>
      <c r="AE30" s="25" t="s">
        <v>154</v>
      </c>
      <c r="AF30" s="25" t="s">
        <v>154</v>
      </c>
      <c r="AG30" s="25" t="s">
        <v>154</v>
      </c>
      <c r="AI30" s="25">
        <v>1</v>
      </c>
      <c r="AJ30" s="25" t="s">
        <v>154</v>
      </c>
      <c r="AK30" s="25" t="s">
        <v>154</v>
      </c>
      <c r="AL30" s="25" t="s">
        <v>154</v>
      </c>
      <c r="AM30" s="25" t="s">
        <v>154</v>
      </c>
    </row>
    <row r="31" spans="1:39" ht="15">
      <c r="A31" s="15"/>
      <c r="K31" s="25">
        <f>K30+1</f>
        <v>2</v>
      </c>
      <c r="L31" s="25" t="s">
        <v>154</v>
      </c>
      <c r="M31" s="25" t="s">
        <v>154</v>
      </c>
      <c r="N31" s="25" t="s">
        <v>154</v>
      </c>
      <c r="O31" s="25" t="s">
        <v>154</v>
      </c>
      <c r="Q31" s="25">
        <f>Q30+1</f>
        <v>2</v>
      </c>
      <c r="R31" s="25" t="s">
        <v>154</v>
      </c>
      <c r="S31" s="25" t="s">
        <v>154</v>
      </c>
      <c r="T31" s="25" t="s">
        <v>154</v>
      </c>
      <c r="U31" s="25" t="s">
        <v>154</v>
      </c>
      <c r="W31" s="25">
        <f>W30+1</f>
        <v>2</v>
      </c>
      <c r="X31" s="25" t="s">
        <v>154</v>
      </c>
      <c r="Y31" s="25" t="s">
        <v>154</v>
      </c>
      <c r="Z31" s="25" t="s">
        <v>154</v>
      </c>
      <c r="AA31" s="25" t="s">
        <v>154</v>
      </c>
      <c r="AC31" s="25">
        <f>AC30+1</f>
        <v>2</v>
      </c>
      <c r="AD31" s="25" t="s">
        <v>154</v>
      </c>
      <c r="AE31" s="25" t="s">
        <v>154</v>
      </c>
      <c r="AF31" s="25" t="s">
        <v>154</v>
      </c>
      <c r="AG31" s="25" t="s">
        <v>154</v>
      </c>
      <c r="AI31" s="25">
        <f>AI30+1</f>
        <v>2</v>
      </c>
      <c r="AJ31" s="25" t="s">
        <v>154</v>
      </c>
      <c r="AK31" s="25" t="s">
        <v>154</v>
      </c>
      <c r="AL31" s="25" t="s">
        <v>154</v>
      </c>
      <c r="AM31" s="25" t="s">
        <v>154</v>
      </c>
    </row>
    <row r="32" spans="1:39" ht="15">
      <c r="A32" s="11"/>
      <c r="K32" s="25">
        <f aca="true" t="shared" si="1" ref="K32:K49">K31+1</f>
        <v>3</v>
      </c>
      <c r="L32" s="25" t="s">
        <v>154</v>
      </c>
      <c r="M32" s="25" t="s">
        <v>154</v>
      </c>
      <c r="N32" s="25" t="s">
        <v>154</v>
      </c>
      <c r="O32" s="25" t="s">
        <v>154</v>
      </c>
      <c r="Q32" s="25">
        <f aca="true" t="shared" si="2" ref="Q32:Q49">Q31+1</f>
        <v>3</v>
      </c>
      <c r="R32" s="25" t="s">
        <v>154</v>
      </c>
      <c r="S32" s="25" t="s">
        <v>154</v>
      </c>
      <c r="T32" s="25" t="s">
        <v>154</v>
      </c>
      <c r="U32" s="25" t="s">
        <v>154</v>
      </c>
      <c r="W32" s="25">
        <f aca="true" t="shared" si="3" ref="W32:W49">W31+1</f>
        <v>3</v>
      </c>
      <c r="X32" s="25" t="s">
        <v>154</v>
      </c>
      <c r="Y32" s="25" t="s">
        <v>154</v>
      </c>
      <c r="Z32" s="25" t="s">
        <v>154</v>
      </c>
      <c r="AA32" s="25" t="s">
        <v>154</v>
      </c>
      <c r="AC32" s="25">
        <f aca="true" t="shared" si="4" ref="AC32:AC49">AC31+1</f>
        <v>3</v>
      </c>
      <c r="AD32" s="25" t="s">
        <v>154</v>
      </c>
      <c r="AE32" s="25" t="s">
        <v>154</v>
      </c>
      <c r="AF32" s="25" t="s">
        <v>154</v>
      </c>
      <c r="AG32" s="25" t="s">
        <v>154</v>
      </c>
      <c r="AI32" s="25">
        <f aca="true" t="shared" si="5" ref="AI32:AI49">AI31+1</f>
        <v>3</v>
      </c>
      <c r="AJ32" s="25" t="s">
        <v>154</v>
      </c>
      <c r="AK32" s="25" t="s">
        <v>154</v>
      </c>
      <c r="AL32" s="25" t="s">
        <v>154</v>
      </c>
      <c r="AM32" s="25" t="s">
        <v>154</v>
      </c>
    </row>
    <row r="33" spans="1:39" ht="15">
      <c r="A33" s="12"/>
      <c r="K33" s="25">
        <f t="shared" si="1"/>
        <v>4</v>
      </c>
      <c r="L33" s="25" t="s">
        <v>154</v>
      </c>
      <c r="M33" s="25" t="s">
        <v>154</v>
      </c>
      <c r="N33" s="25" t="s">
        <v>154</v>
      </c>
      <c r="O33" s="25" t="s">
        <v>154</v>
      </c>
      <c r="Q33" s="25">
        <f t="shared" si="2"/>
        <v>4</v>
      </c>
      <c r="R33" s="25" t="s">
        <v>154</v>
      </c>
      <c r="S33" s="25" t="s">
        <v>154</v>
      </c>
      <c r="T33" s="25" t="s">
        <v>154</v>
      </c>
      <c r="U33" s="25" t="s">
        <v>154</v>
      </c>
      <c r="W33" s="25">
        <f t="shared" si="3"/>
        <v>4</v>
      </c>
      <c r="X33" s="25" t="s">
        <v>154</v>
      </c>
      <c r="Y33" s="25" t="s">
        <v>154</v>
      </c>
      <c r="Z33" s="25" t="s">
        <v>154</v>
      </c>
      <c r="AA33" s="25" t="s">
        <v>154</v>
      </c>
      <c r="AC33" s="25">
        <f t="shared" si="4"/>
        <v>4</v>
      </c>
      <c r="AD33" s="25" t="s">
        <v>154</v>
      </c>
      <c r="AE33" s="25" t="s">
        <v>154</v>
      </c>
      <c r="AF33" s="25" t="s">
        <v>154</v>
      </c>
      <c r="AG33" s="25" t="s">
        <v>154</v>
      </c>
      <c r="AI33" s="25">
        <f t="shared" si="5"/>
        <v>4</v>
      </c>
      <c r="AJ33" s="25" t="s">
        <v>154</v>
      </c>
      <c r="AK33" s="25" t="s">
        <v>154</v>
      </c>
      <c r="AL33" s="25" t="s">
        <v>154</v>
      </c>
      <c r="AM33" s="25" t="s">
        <v>154</v>
      </c>
    </row>
    <row r="34" spans="1:39" ht="15">
      <c r="A34" s="13"/>
      <c r="K34" s="25">
        <f t="shared" si="1"/>
        <v>5</v>
      </c>
      <c r="L34" s="25" t="s">
        <v>154</v>
      </c>
      <c r="M34" s="25" t="s">
        <v>154</v>
      </c>
      <c r="N34" s="25" t="s">
        <v>154</v>
      </c>
      <c r="O34" s="25" t="s">
        <v>154</v>
      </c>
      <c r="Q34" s="25">
        <f t="shared" si="2"/>
        <v>5</v>
      </c>
      <c r="R34" s="25" t="s">
        <v>154</v>
      </c>
      <c r="S34" s="25" t="s">
        <v>154</v>
      </c>
      <c r="T34" s="25" t="s">
        <v>154</v>
      </c>
      <c r="U34" s="25" t="s">
        <v>154</v>
      </c>
      <c r="W34" s="25">
        <f t="shared" si="3"/>
        <v>5</v>
      </c>
      <c r="X34" s="25" t="s">
        <v>154</v>
      </c>
      <c r="Y34" s="25" t="s">
        <v>154</v>
      </c>
      <c r="Z34" s="25" t="s">
        <v>154</v>
      </c>
      <c r="AA34" s="25" t="s">
        <v>154</v>
      </c>
      <c r="AC34" s="25">
        <f t="shared" si="4"/>
        <v>5</v>
      </c>
      <c r="AD34" s="25" t="s">
        <v>154</v>
      </c>
      <c r="AE34" s="25" t="s">
        <v>154</v>
      </c>
      <c r="AF34" s="25" t="s">
        <v>154</v>
      </c>
      <c r="AG34" s="25" t="s">
        <v>154</v>
      </c>
      <c r="AI34" s="25">
        <f t="shared" si="5"/>
        <v>5</v>
      </c>
      <c r="AJ34" s="25" t="s">
        <v>154</v>
      </c>
      <c r="AK34" s="25" t="s">
        <v>154</v>
      </c>
      <c r="AL34" s="25" t="s">
        <v>154</v>
      </c>
      <c r="AM34" s="25" t="s">
        <v>154</v>
      </c>
    </row>
    <row r="35" spans="1:39" ht="15">
      <c r="A35" s="14"/>
      <c r="K35" s="25">
        <f t="shared" si="1"/>
        <v>6</v>
      </c>
      <c r="L35" s="25" t="s">
        <v>154</v>
      </c>
      <c r="M35" s="25" t="s">
        <v>154</v>
      </c>
      <c r="N35" s="25" t="s">
        <v>154</v>
      </c>
      <c r="O35" s="25" t="s">
        <v>154</v>
      </c>
      <c r="Q35" s="25">
        <f t="shared" si="2"/>
        <v>6</v>
      </c>
      <c r="R35" s="25" t="s">
        <v>154</v>
      </c>
      <c r="S35" s="25" t="s">
        <v>154</v>
      </c>
      <c r="T35" s="25" t="s">
        <v>154</v>
      </c>
      <c r="U35" s="25" t="s">
        <v>154</v>
      </c>
      <c r="W35" s="25">
        <f t="shared" si="3"/>
        <v>6</v>
      </c>
      <c r="X35" s="25" t="s">
        <v>154</v>
      </c>
      <c r="Y35" s="25" t="s">
        <v>154</v>
      </c>
      <c r="Z35" s="25" t="s">
        <v>154</v>
      </c>
      <c r="AA35" s="25" t="s">
        <v>154</v>
      </c>
      <c r="AC35" s="25">
        <f t="shared" si="4"/>
        <v>6</v>
      </c>
      <c r="AD35" s="25" t="s">
        <v>154</v>
      </c>
      <c r="AE35" s="25" t="s">
        <v>154</v>
      </c>
      <c r="AF35" s="25" t="s">
        <v>154</v>
      </c>
      <c r="AG35" s="25" t="s">
        <v>154</v>
      </c>
      <c r="AI35" s="25">
        <f t="shared" si="5"/>
        <v>6</v>
      </c>
      <c r="AJ35" s="25" t="s">
        <v>154</v>
      </c>
      <c r="AK35" s="25" t="s">
        <v>154</v>
      </c>
      <c r="AL35" s="25" t="s">
        <v>154</v>
      </c>
      <c r="AM35" s="25" t="s">
        <v>154</v>
      </c>
    </row>
    <row r="36" spans="1:39" ht="15">
      <c r="A36" s="14"/>
      <c r="K36" s="25">
        <f t="shared" si="1"/>
        <v>7</v>
      </c>
      <c r="L36" s="25" t="s">
        <v>154</v>
      </c>
      <c r="M36" s="25" t="s">
        <v>154</v>
      </c>
      <c r="N36" s="25" t="s">
        <v>154</v>
      </c>
      <c r="O36" s="25" t="s">
        <v>154</v>
      </c>
      <c r="Q36" s="25">
        <f t="shared" si="2"/>
        <v>7</v>
      </c>
      <c r="R36" s="25" t="s">
        <v>154</v>
      </c>
      <c r="S36" s="25" t="s">
        <v>154</v>
      </c>
      <c r="T36" s="25" t="s">
        <v>154</v>
      </c>
      <c r="U36" s="25" t="s">
        <v>154</v>
      </c>
      <c r="W36" s="25">
        <f t="shared" si="3"/>
        <v>7</v>
      </c>
      <c r="X36" s="25" t="s">
        <v>154</v>
      </c>
      <c r="Y36" s="25" t="s">
        <v>154</v>
      </c>
      <c r="Z36" s="25" t="s">
        <v>154</v>
      </c>
      <c r="AA36" s="25" t="s">
        <v>154</v>
      </c>
      <c r="AC36" s="25">
        <f t="shared" si="4"/>
        <v>7</v>
      </c>
      <c r="AD36" s="25" t="s">
        <v>154</v>
      </c>
      <c r="AE36" s="25" t="s">
        <v>154</v>
      </c>
      <c r="AF36" s="25" t="s">
        <v>154</v>
      </c>
      <c r="AG36" s="25" t="s">
        <v>154</v>
      </c>
      <c r="AI36" s="25">
        <f t="shared" si="5"/>
        <v>7</v>
      </c>
      <c r="AJ36" s="25" t="s">
        <v>154</v>
      </c>
      <c r="AK36" s="25" t="s">
        <v>154</v>
      </c>
      <c r="AL36" s="25" t="s">
        <v>154</v>
      </c>
      <c r="AM36" s="25" t="s">
        <v>154</v>
      </c>
    </row>
    <row r="37" spans="11:39" ht="15">
      <c r="K37" s="25">
        <f t="shared" si="1"/>
        <v>8</v>
      </c>
      <c r="L37" s="25" t="s">
        <v>154</v>
      </c>
      <c r="M37" s="25" t="s">
        <v>154</v>
      </c>
      <c r="N37" s="25" t="s">
        <v>154</v>
      </c>
      <c r="O37" s="25" t="s">
        <v>154</v>
      </c>
      <c r="Q37" s="25">
        <f t="shared" si="2"/>
        <v>8</v>
      </c>
      <c r="R37" s="25" t="s">
        <v>154</v>
      </c>
      <c r="S37" s="25" t="s">
        <v>154</v>
      </c>
      <c r="T37" s="25" t="s">
        <v>154</v>
      </c>
      <c r="U37" s="25" t="s">
        <v>154</v>
      </c>
      <c r="W37" s="25">
        <f t="shared" si="3"/>
        <v>8</v>
      </c>
      <c r="X37" s="25" t="s">
        <v>154</v>
      </c>
      <c r="Y37" s="25" t="s">
        <v>154</v>
      </c>
      <c r="Z37" s="25" t="s">
        <v>154</v>
      </c>
      <c r="AA37" s="25" t="s">
        <v>154</v>
      </c>
      <c r="AC37" s="25">
        <f t="shared" si="4"/>
        <v>8</v>
      </c>
      <c r="AD37" s="25" t="s">
        <v>154</v>
      </c>
      <c r="AE37" s="25" t="s">
        <v>154</v>
      </c>
      <c r="AF37" s="25" t="s">
        <v>154</v>
      </c>
      <c r="AG37" s="25" t="s">
        <v>154</v>
      </c>
      <c r="AI37" s="25">
        <f t="shared" si="5"/>
        <v>8</v>
      </c>
      <c r="AJ37" s="25" t="s">
        <v>154</v>
      </c>
      <c r="AK37" s="25" t="s">
        <v>154</v>
      </c>
      <c r="AL37" s="25" t="s">
        <v>154</v>
      </c>
      <c r="AM37" s="25" t="s">
        <v>154</v>
      </c>
    </row>
    <row r="38" spans="1:39" ht="15">
      <c r="A38" s="15"/>
      <c r="K38" s="25">
        <f t="shared" si="1"/>
        <v>9</v>
      </c>
      <c r="L38" s="25" t="s">
        <v>154</v>
      </c>
      <c r="M38" s="25" t="s">
        <v>154</v>
      </c>
      <c r="N38" s="25" t="s">
        <v>154</v>
      </c>
      <c r="O38" s="25" t="s">
        <v>154</v>
      </c>
      <c r="Q38" s="25">
        <f t="shared" si="2"/>
        <v>9</v>
      </c>
      <c r="R38" s="25" t="s">
        <v>154</v>
      </c>
      <c r="S38" s="25" t="s">
        <v>154</v>
      </c>
      <c r="T38" s="25" t="s">
        <v>154</v>
      </c>
      <c r="U38" s="25" t="s">
        <v>154</v>
      </c>
      <c r="W38" s="25">
        <f t="shared" si="3"/>
        <v>9</v>
      </c>
      <c r="X38" s="25" t="s">
        <v>154</v>
      </c>
      <c r="Y38" s="25" t="s">
        <v>154</v>
      </c>
      <c r="Z38" s="25" t="s">
        <v>154</v>
      </c>
      <c r="AA38" s="25" t="s">
        <v>154</v>
      </c>
      <c r="AC38" s="25">
        <f t="shared" si="4"/>
        <v>9</v>
      </c>
      <c r="AD38" s="25" t="s">
        <v>154</v>
      </c>
      <c r="AE38" s="25" t="s">
        <v>154</v>
      </c>
      <c r="AF38" s="25" t="s">
        <v>154</v>
      </c>
      <c r="AG38" s="25" t="s">
        <v>154</v>
      </c>
      <c r="AI38" s="25">
        <f t="shared" si="5"/>
        <v>9</v>
      </c>
      <c r="AJ38" s="25" t="s">
        <v>154</v>
      </c>
      <c r="AK38" s="25" t="s">
        <v>154</v>
      </c>
      <c r="AL38" s="25" t="s">
        <v>154</v>
      </c>
      <c r="AM38" s="25" t="s">
        <v>154</v>
      </c>
    </row>
    <row r="39" spans="11:39" ht="15">
      <c r="K39" s="25">
        <f t="shared" si="1"/>
        <v>10</v>
      </c>
      <c r="L39" s="25" t="s">
        <v>154</v>
      </c>
      <c r="M39" s="25" t="s">
        <v>154</v>
      </c>
      <c r="N39" s="25" t="s">
        <v>154</v>
      </c>
      <c r="O39" s="25" t="s">
        <v>154</v>
      </c>
      <c r="Q39" s="25">
        <f t="shared" si="2"/>
        <v>10</v>
      </c>
      <c r="R39" s="25" t="s">
        <v>154</v>
      </c>
      <c r="S39" s="25" t="s">
        <v>154</v>
      </c>
      <c r="T39" s="25" t="s">
        <v>154</v>
      </c>
      <c r="U39" s="25" t="s">
        <v>154</v>
      </c>
      <c r="W39" s="25">
        <f t="shared" si="3"/>
        <v>10</v>
      </c>
      <c r="X39" s="25" t="s">
        <v>154</v>
      </c>
      <c r="Y39" s="25" t="s">
        <v>154</v>
      </c>
      <c r="Z39" s="25" t="s">
        <v>154</v>
      </c>
      <c r="AA39" s="25" t="s">
        <v>154</v>
      </c>
      <c r="AC39" s="25">
        <f t="shared" si="4"/>
        <v>10</v>
      </c>
      <c r="AD39" s="25" t="s">
        <v>154</v>
      </c>
      <c r="AE39" s="25" t="s">
        <v>154</v>
      </c>
      <c r="AF39" s="25" t="s">
        <v>154</v>
      </c>
      <c r="AG39" s="25" t="s">
        <v>154</v>
      </c>
      <c r="AI39" s="25">
        <f t="shared" si="5"/>
        <v>10</v>
      </c>
      <c r="AJ39" s="25" t="s">
        <v>154</v>
      </c>
      <c r="AK39" s="25" t="s">
        <v>154</v>
      </c>
      <c r="AL39" s="25" t="s">
        <v>154</v>
      </c>
      <c r="AM39" s="25" t="s">
        <v>154</v>
      </c>
    </row>
    <row r="40" spans="11:39" ht="15">
      <c r="K40" s="25">
        <f t="shared" si="1"/>
        <v>11</v>
      </c>
      <c r="L40" s="25" t="s">
        <v>154</v>
      </c>
      <c r="M40" s="25" t="s">
        <v>154</v>
      </c>
      <c r="N40" s="25" t="s">
        <v>154</v>
      </c>
      <c r="O40" s="25" t="s">
        <v>154</v>
      </c>
      <c r="Q40" s="25">
        <f t="shared" si="2"/>
        <v>11</v>
      </c>
      <c r="R40" s="25" t="s">
        <v>154</v>
      </c>
      <c r="S40" s="25" t="s">
        <v>154</v>
      </c>
      <c r="T40" s="25" t="s">
        <v>154</v>
      </c>
      <c r="U40" s="25" t="s">
        <v>154</v>
      </c>
      <c r="W40" s="25">
        <f t="shared" si="3"/>
        <v>11</v>
      </c>
      <c r="X40" s="25" t="s">
        <v>154</v>
      </c>
      <c r="Y40" s="25" t="s">
        <v>154</v>
      </c>
      <c r="Z40" s="25" t="s">
        <v>154</v>
      </c>
      <c r="AA40" s="25" t="s">
        <v>154</v>
      </c>
      <c r="AC40" s="25">
        <f t="shared" si="4"/>
        <v>11</v>
      </c>
      <c r="AD40" s="25" t="s">
        <v>154</v>
      </c>
      <c r="AE40" s="25" t="s">
        <v>154</v>
      </c>
      <c r="AF40" s="25" t="s">
        <v>154</v>
      </c>
      <c r="AG40" s="25" t="s">
        <v>154</v>
      </c>
      <c r="AI40" s="25">
        <f t="shared" si="5"/>
        <v>11</v>
      </c>
      <c r="AJ40" s="25" t="s">
        <v>154</v>
      </c>
      <c r="AK40" s="25" t="s">
        <v>154</v>
      </c>
      <c r="AL40" s="25" t="s">
        <v>154</v>
      </c>
      <c r="AM40" s="25" t="s">
        <v>154</v>
      </c>
    </row>
    <row r="41" spans="11:39" ht="15">
      <c r="K41" s="25">
        <f t="shared" si="1"/>
        <v>12</v>
      </c>
      <c r="L41" s="25" t="s">
        <v>154</v>
      </c>
      <c r="M41" s="25" t="s">
        <v>154</v>
      </c>
      <c r="N41" s="25" t="s">
        <v>154</v>
      </c>
      <c r="O41" s="25" t="s">
        <v>154</v>
      </c>
      <c r="Q41" s="25">
        <f t="shared" si="2"/>
        <v>12</v>
      </c>
      <c r="R41" s="25" t="s">
        <v>154</v>
      </c>
      <c r="S41" s="25" t="s">
        <v>154</v>
      </c>
      <c r="T41" s="25" t="s">
        <v>154</v>
      </c>
      <c r="U41" s="25" t="s">
        <v>154</v>
      </c>
      <c r="W41" s="25">
        <f t="shared" si="3"/>
        <v>12</v>
      </c>
      <c r="X41" s="25" t="s">
        <v>154</v>
      </c>
      <c r="Y41" s="25" t="s">
        <v>154</v>
      </c>
      <c r="Z41" s="25" t="s">
        <v>154</v>
      </c>
      <c r="AA41" s="25" t="s">
        <v>154</v>
      </c>
      <c r="AC41" s="25">
        <f t="shared" si="4"/>
        <v>12</v>
      </c>
      <c r="AD41" s="25" t="s">
        <v>154</v>
      </c>
      <c r="AE41" s="25" t="s">
        <v>154</v>
      </c>
      <c r="AF41" s="25" t="s">
        <v>154</v>
      </c>
      <c r="AG41" s="25" t="s">
        <v>154</v>
      </c>
      <c r="AI41" s="25">
        <f t="shared" si="5"/>
        <v>12</v>
      </c>
      <c r="AJ41" s="25" t="s">
        <v>154</v>
      </c>
      <c r="AK41" s="25" t="s">
        <v>154</v>
      </c>
      <c r="AL41" s="25" t="s">
        <v>154</v>
      </c>
      <c r="AM41" s="25" t="s">
        <v>154</v>
      </c>
    </row>
    <row r="42" spans="11:39" ht="15">
      <c r="K42" s="25">
        <f t="shared" si="1"/>
        <v>13</v>
      </c>
      <c r="L42" s="25" t="s">
        <v>154</v>
      </c>
      <c r="M42" s="25" t="s">
        <v>154</v>
      </c>
      <c r="N42" s="25" t="s">
        <v>154</v>
      </c>
      <c r="O42" s="25" t="s">
        <v>154</v>
      </c>
      <c r="Q42" s="25">
        <f t="shared" si="2"/>
        <v>13</v>
      </c>
      <c r="R42" s="25" t="s">
        <v>154</v>
      </c>
      <c r="S42" s="25" t="s">
        <v>154</v>
      </c>
      <c r="T42" s="25" t="s">
        <v>154</v>
      </c>
      <c r="U42" s="25" t="s">
        <v>154</v>
      </c>
      <c r="W42" s="25">
        <f t="shared" si="3"/>
        <v>13</v>
      </c>
      <c r="X42" s="25" t="s">
        <v>154</v>
      </c>
      <c r="Y42" s="25" t="s">
        <v>154</v>
      </c>
      <c r="Z42" s="25" t="s">
        <v>154</v>
      </c>
      <c r="AA42" s="25" t="s">
        <v>154</v>
      </c>
      <c r="AC42" s="25">
        <f t="shared" si="4"/>
        <v>13</v>
      </c>
      <c r="AD42" s="25" t="s">
        <v>154</v>
      </c>
      <c r="AE42" s="25" t="s">
        <v>154</v>
      </c>
      <c r="AF42" s="25" t="s">
        <v>154</v>
      </c>
      <c r="AG42" s="25" t="s">
        <v>154</v>
      </c>
      <c r="AI42" s="25">
        <f t="shared" si="5"/>
        <v>13</v>
      </c>
      <c r="AJ42" s="25" t="s">
        <v>154</v>
      </c>
      <c r="AK42" s="25" t="s">
        <v>154</v>
      </c>
      <c r="AL42" s="25" t="s">
        <v>154</v>
      </c>
      <c r="AM42" s="25" t="s">
        <v>154</v>
      </c>
    </row>
    <row r="43" spans="11:39" ht="15">
      <c r="K43" s="25">
        <f t="shared" si="1"/>
        <v>14</v>
      </c>
      <c r="L43" s="25" t="s">
        <v>154</v>
      </c>
      <c r="M43" s="25" t="s">
        <v>154</v>
      </c>
      <c r="N43" s="25" t="s">
        <v>154</v>
      </c>
      <c r="O43" s="25" t="s">
        <v>154</v>
      </c>
      <c r="Q43" s="25">
        <f t="shared" si="2"/>
        <v>14</v>
      </c>
      <c r="R43" s="25" t="s">
        <v>154</v>
      </c>
      <c r="S43" s="25" t="s">
        <v>154</v>
      </c>
      <c r="T43" s="25" t="s">
        <v>154</v>
      </c>
      <c r="U43" s="25" t="s">
        <v>154</v>
      </c>
      <c r="W43" s="25">
        <f t="shared" si="3"/>
        <v>14</v>
      </c>
      <c r="X43" s="25" t="s">
        <v>154</v>
      </c>
      <c r="Y43" s="25" t="s">
        <v>154</v>
      </c>
      <c r="Z43" s="25" t="s">
        <v>154</v>
      </c>
      <c r="AA43" s="25" t="s">
        <v>154</v>
      </c>
      <c r="AC43" s="25">
        <f t="shared" si="4"/>
        <v>14</v>
      </c>
      <c r="AD43" s="25" t="s">
        <v>154</v>
      </c>
      <c r="AE43" s="25" t="s">
        <v>154</v>
      </c>
      <c r="AF43" s="25" t="s">
        <v>154</v>
      </c>
      <c r="AG43" s="25" t="s">
        <v>154</v>
      </c>
      <c r="AI43" s="25">
        <f t="shared" si="5"/>
        <v>14</v>
      </c>
      <c r="AJ43" s="25" t="s">
        <v>154</v>
      </c>
      <c r="AK43" s="25" t="s">
        <v>154</v>
      </c>
      <c r="AL43" s="25" t="s">
        <v>154</v>
      </c>
      <c r="AM43" s="25" t="s">
        <v>154</v>
      </c>
    </row>
    <row r="44" spans="11:39" ht="15">
      <c r="K44" s="25">
        <f t="shared" si="1"/>
        <v>15</v>
      </c>
      <c r="L44" s="25" t="s">
        <v>154</v>
      </c>
      <c r="M44" s="25" t="s">
        <v>154</v>
      </c>
      <c r="N44" s="25" t="s">
        <v>154</v>
      </c>
      <c r="O44" s="25" t="s">
        <v>154</v>
      </c>
      <c r="Q44" s="25">
        <f t="shared" si="2"/>
        <v>15</v>
      </c>
      <c r="R44" s="25" t="s">
        <v>154</v>
      </c>
      <c r="S44" s="25" t="s">
        <v>154</v>
      </c>
      <c r="T44" s="25" t="s">
        <v>154</v>
      </c>
      <c r="U44" s="25" t="s">
        <v>154</v>
      </c>
      <c r="W44" s="25">
        <f t="shared" si="3"/>
        <v>15</v>
      </c>
      <c r="X44" s="25" t="s">
        <v>154</v>
      </c>
      <c r="Y44" s="25" t="s">
        <v>154</v>
      </c>
      <c r="Z44" s="25" t="s">
        <v>154</v>
      </c>
      <c r="AA44" s="25" t="s">
        <v>154</v>
      </c>
      <c r="AC44" s="25">
        <f t="shared" si="4"/>
        <v>15</v>
      </c>
      <c r="AD44" s="25" t="s">
        <v>154</v>
      </c>
      <c r="AE44" s="25" t="s">
        <v>154</v>
      </c>
      <c r="AF44" s="25" t="s">
        <v>154</v>
      </c>
      <c r="AG44" s="25" t="s">
        <v>154</v>
      </c>
      <c r="AI44" s="25">
        <f t="shared" si="5"/>
        <v>15</v>
      </c>
      <c r="AJ44" s="25" t="s">
        <v>154</v>
      </c>
      <c r="AK44" s="25" t="s">
        <v>154</v>
      </c>
      <c r="AL44" s="25" t="s">
        <v>154</v>
      </c>
      <c r="AM44" s="25" t="s">
        <v>154</v>
      </c>
    </row>
    <row r="45" spans="11:39" ht="15">
      <c r="K45" s="25">
        <f t="shared" si="1"/>
        <v>16</v>
      </c>
      <c r="L45" s="25" t="s">
        <v>154</v>
      </c>
      <c r="M45" s="25" t="s">
        <v>154</v>
      </c>
      <c r="N45" s="25" t="s">
        <v>154</v>
      </c>
      <c r="O45" s="25" t="s">
        <v>154</v>
      </c>
      <c r="Q45" s="25">
        <f t="shared" si="2"/>
        <v>16</v>
      </c>
      <c r="R45" s="25" t="s">
        <v>154</v>
      </c>
      <c r="S45" s="25" t="s">
        <v>154</v>
      </c>
      <c r="T45" s="25" t="s">
        <v>154</v>
      </c>
      <c r="U45" s="25" t="s">
        <v>154</v>
      </c>
      <c r="W45" s="25">
        <f t="shared" si="3"/>
        <v>16</v>
      </c>
      <c r="X45" s="25" t="s">
        <v>154</v>
      </c>
      <c r="Y45" s="25" t="s">
        <v>154</v>
      </c>
      <c r="Z45" s="25" t="s">
        <v>154</v>
      </c>
      <c r="AA45" s="25" t="s">
        <v>154</v>
      </c>
      <c r="AC45" s="25">
        <f t="shared" si="4"/>
        <v>16</v>
      </c>
      <c r="AD45" s="25" t="s">
        <v>154</v>
      </c>
      <c r="AE45" s="25" t="s">
        <v>154</v>
      </c>
      <c r="AF45" s="25" t="s">
        <v>154</v>
      </c>
      <c r="AG45" s="25" t="s">
        <v>154</v>
      </c>
      <c r="AI45" s="25">
        <f t="shared" si="5"/>
        <v>16</v>
      </c>
      <c r="AJ45" s="25" t="s">
        <v>154</v>
      </c>
      <c r="AK45" s="25" t="s">
        <v>154</v>
      </c>
      <c r="AL45" s="25" t="s">
        <v>154</v>
      </c>
      <c r="AM45" s="25" t="s">
        <v>154</v>
      </c>
    </row>
    <row r="46" spans="11:39" ht="15">
      <c r="K46" s="25">
        <f t="shared" si="1"/>
        <v>17</v>
      </c>
      <c r="L46" s="25" t="s">
        <v>154</v>
      </c>
      <c r="M46" s="25" t="s">
        <v>154</v>
      </c>
      <c r="N46" s="25" t="s">
        <v>154</v>
      </c>
      <c r="O46" s="25" t="s">
        <v>154</v>
      </c>
      <c r="Q46" s="25">
        <f t="shared" si="2"/>
        <v>17</v>
      </c>
      <c r="R46" s="25" t="s">
        <v>154</v>
      </c>
      <c r="S46" s="25" t="s">
        <v>154</v>
      </c>
      <c r="T46" s="25" t="s">
        <v>154</v>
      </c>
      <c r="U46" s="25" t="s">
        <v>154</v>
      </c>
      <c r="W46" s="25">
        <f t="shared" si="3"/>
        <v>17</v>
      </c>
      <c r="X46" s="25" t="s">
        <v>154</v>
      </c>
      <c r="Y46" s="25" t="s">
        <v>154</v>
      </c>
      <c r="Z46" s="25" t="s">
        <v>154</v>
      </c>
      <c r="AA46" s="25" t="s">
        <v>154</v>
      </c>
      <c r="AC46" s="25">
        <f t="shared" si="4"/>
        <v>17</v>
      </c>
      <c r="AD46" s="25" t="s">
        <v>154</v>
      </c>
      <c r="AE46" s="25" t="s">
        <v>154</v>
      </c>
      <c r="AF46" s="25" t="s">
        <v>154</v>
      </c>
      <c r="AG46" s="25" t="s">
        <v>154</v>
      </c>
      <c r="AI46" s="25">
        <f t="shared" si="5"/>
        <v>17</v>
      </c>
      <c r="AJ46" s="25" t="s">
        <v>154</v>
      </c>
      <c r="AK46" s="25" t="s">
        <v>154</v>
      </c>
      <c r="AL46" s="25" t="s">
        <v>154</v>
      </c>
      <c r="AM46" s="25" t="s">
        <v>154</v>
      </c>
    </row>
    <row r="47" spans="11:39" ht="15">
      <c r="K47" s="25">
        <f t="shared" si="1"/>
        <v>18</v>
      </c>
      <c r="L47" s="25" t="s">
        <v>154</v>
      </c>
      <c r="M47" s="25" t="s">
        <v>154</v>
      </c>
      <c r="N47" s="25" t="s">
        <v>154</v>
      </c>
      <c r="O47" s="25" t="s">
        <v>154</v>
      </c>
      <c r="Q47" s="25">
        <f t="shared" si="2"/>
        <v>18</v>
      </c>
      <c r="R47" s="25" t="s">
        <v>154</v>
      </c>
      <c r="S47" s="25" t="s">
        <v>154</v>
      </c>
      <c r="T47" s="25" t="s">
        <v>154</v>
      </c>
      <c r="U47" s="25" t="s">
        <v>154</v>
      </c>
      <c r="W47" s="25">
        <f t="shared" si="3"/>
        <v>18</v>
      </c>
      <c r="X47" s="25" t="s">
        <v>154</v>
      </c>
      <c r="Y47" s="25" t="s">
        <v>154</v>
      </c>
      <c r="Z47" s="25" t="s">
        <v>154</v>
      </c>
      <c r="AA47" s="25" t="s">
        <v>154</v>
      </c>
      <c r="AC47" s="25">
        <f t="shared" si="4"/>
        <v>18</v>
      </c>
      <c r="AD47" s="25" t="s">
        <v>154</v>
      </c>
      <c r="AE47" s="25" t="s">
        <v>154</v>
      </c>
      <c r="AF47" s="25" t="s">
        <v>154</v>
      </c>
      <c r="AG47" s="25" t="s">
        <v>154</v>
      </c>
      <c r="AI47" s="25">
        <f t="shared" si="5"/>
        <v>18</v>
      </c>
      <c r="AJ47" s="25" t="s">
        <v>154</v>
      </c>
      <c r="AK47" s="25" t="s">
        <v>154</v>
      </c>
      <c r="AL47" s="25" t="s">
        <v>154</v>
      </c>
      <c r="AM47" s="25" t="s">
        <v>154</v>
      </c>
    </row>
    <row r="48" spans="11:39" ht="15">
      <c r="K48" s="25">
        <f t="shared" si="1"/>
        <v>19</v>
      </c>
      <c r="L48" s="25" t="s">
        <v>154</v>
      </c>
      <c r="M48" s="25" t="s">
        <v>154</v>
      </c>
      <c r="N48" s="25" t="s">
        <v>154</v>
      </c>
      <c r="O48" s="25" t="s">
        <v>154</v>
      </c>
      <c r="Q48" s="25">
        <f t="shared" si="2"/>
        <v>19</v>
      </c>
      <c r="R48" s="25" t="s">
        <v>154</v>
      </c>
      <c r="S48" s="25" t="s">
        <v>154</v>
      </c>
      <c r="T48" s="25" t="s">
        <v>154</v>
      </c>
      <c r="U48" s="25" t="s">
        <v>154</v>
      </c>
      <c r="W48" s="25">
        <f t="shared" si="3"/>
        <v>19</v>
      </c>
      <c r="X48" s="25" t="s">
        <v>154</v>
      </c>
      <c r="Y48" s="25" t="s">
        <v>154</v>
      </c>
      <c r="Z48" s="25" t="s">
        <v>154</v>
      </c>
      <c r="AA48" s="25" t="s">
        <v>154</v>
      </c>
      <c r="AC48" s="25">
        <f t="shared" si="4"/>
        <v>19</v>
      </c>
      <c r="AD48" s="25" t="s">
        <v>154</v>
      </c>
      <c r="AE48" s="25" t="s">
        <v>154</v>
      </c>
      <c r="AF48" s="25" t="s">
        <v>154</v>
      </c>
      <c r="AG48" s="25" t="s">
        <v>154</v>
      </c>
      <c r="AI48" s="25">
        <f t="shared" si="5"/>
        <v>19</v>
      </c>
      <c r="AJ48" s="25" t="s">
        <v>154</v>
      </c>
      <c r="AK48" s="25" t="s">
        <v>154</v>
      </c>
      <c r="AL48" s="25" t="s">
        <v>154</v>
      </c>
      <c r="AM48" s="25" t="s">
        <v>154</v>
      </c>
    </row>
    <row r="49" spans="11:39" ht="15">
      <c r="K49" s="25">
        <f t="shared" si="1"/>
        <v>20</v>
      </c>
      <c r="L49" s="25" t="s">
        <v>154</v>
      </c>
      <c r="M49" s="25" t="s">
        <v>154</v>
      </c>
      <c r="N49" s="25" t="s">
        <v>154</v>
      </c>
      <c r="O49" s="25" t="s">
        <v>154</v>
      </c>
      <c r="Q49" s="25">
        <f t="shared" si="2"/>
        <v>20</v>
      </c>
      <c r="R49" s="25" t="s">
        <v>154</v>
      </c>
      <c r="S49" s="25" t="s">
        <v>154</v>
      </c>
      <c r="T49" s="25" t="s">
        <v>154</v>
      </c>
      <c r="U49" s="25" t="s">
        <v>154</v>
      </c>
      <c r="W49" s="25">
        <f t="shared" si="3"/>
        <v>20</v>
      </c>
      <c r="X49" s="25" t="s">
        <v>154</v>
      </c>
      <c r="Y49" s="25" t="s">
        <v>154</v>
      </c>
      <c r="Z49" s="25" t="s">
        <v>154</v>
      </c>
      <c r="AA49" s="25" t="s">
        <v>154</v>
      </c>
      <c r="AC49" s="25">
        <f t="shared" si="4"/>
        <v>20</v>
      </c>
      <c r="AD49" s="25" t="s">
        <v>154</v>
      </c>
      <c r="AE49" s="25" t="s">
        <v>154</v>
      </c>
      <c r="AF49" s="25" t="s">
        <v>154</v>
      </c>
      <c r="AG49" s="25" t="s">
        <v>154</v>
      </c>
      <c r="AI49" s="25">
        <f t="shared" si="5"/>
        <v>20</v>
      </c>
      <c r="AJ49" s="25" t="s">
        <v>154</v>
      </c>
      <c r="AK49" s="25" t="s">
        <v>154</v>
      </c>
      <c r="AL49" s="25" t="s">
        <v>154</v>
      </c>
      <c r="AM49" s="25" t="s">
        <v>154</v>
      </c>
    </row>
    <row r="50" spans="11:39" ht="75">
      <c r="K50" s="40" t="s">
        <v>68</v>
      </c>
      <c r="L50" s="59">
        <f>F10</f>
        <v>25.8</v>
      </c>
      <c r="M50" s="59">
        <f>G10</f>
        <v>55.45</v>
      </c>
      <c r="N50" s="59">
        <f>H10</f>
        <v>146.95</v>
      </c>
      <c r="O50" s="59">
        <f>I10</f>
        <v>87.35</v>
      </c>
      <c r="Q50" s="40" t="s">
        <v>68</v>
      </c>
      <c r="R50" s="59">
        <f>F14</f>
        <v>138.95</v>
      </c>
      <c r="S50" s="59">
        <f>G14</f>
        <v>1454.7</v>
      </c>
      <c r="T50" s="60">
        <f>H14</f>
        <v>0</v>
      </c>
      <c r="U50" s="59">
        <f>I14</f>
        <v>1319.55</v>
      </c>
      <c r="W50" s="40" t="s">
        <v>68</v>
      </c>
      <c r="X50" s="59">
        <f>F18</f>
        <v>15.6</v>
      </c>
      <c r="Y50" s="59">
        <f>G18</f>
        <v>302.3</v>
      </c>
      <c r="Z50" s="59">
        <f>H18</f>
        <v>415.45</v>
      </c>
      <c r="AA50" s="59">
        <f>I18</f>
        <v>27.95</v>
      </c>
      <c r="AC50" s="40" t="s">
        <v>68</v>
      </c>
      <c r="AD50" s="59">
        <f>F22</f>
        <v>650.85</v>
      </c>
      <c r="AE50" s="59">
        <f>G22</f>
        <v>80525.75</v>
      </c>
      <c r="AF50" s="59">
        <f>H22</f>
        <v>436768.55</v>
      </c>
      <c r="AG50" s="59">
        <f>I22</f>
        <v>104181.4</v>
      </c>
      <c r="AI50" s="40" t="s">
        <v>68</v>
      </c>
      <c r="AJ50" s="59">
        <f>F26</f>
        <v>282.9</v>
      </c>
      <c r="AK50" s="59">
        <f>G26</f>
        <v>491944.15</v>
      </c>
      <c r="AL50" s="59">
        <f>H26</f>
        <v>2035199.35</v>
      </c>
      <c r="AM50" s="59">
        <f>I26</f>
        <v>502728.85</v>
      </c>
    </row>
    <row r="51" spans="11:39" ht="15">
      <c r="K51" s="6" t="s">
        <v>97</v>
      </c>
      <c r="L51" s="26" t="s">
        <v>67</v>
      </c>
      <c r="M51" s="28"/>
      <c r="N51" s="28"/>
      <c r="O51" s="29"/>
      <c r="Q51" s="6" t="s">
        <v>102</v>
      </c>
      <c r="R51" s="26" t="s">
        <v>67</v>
      </c>
      <c r="S51" s="28"/>
      <c r="T51" s="28"/>
      <c r="U51" s="29"/>
      <c r="W51" s="6" t="s">
        <v>108</v>
      </c>
      <c r="X51" s="26" t="s">
        <v>67</v>
      </c>
      <c r="Y51" s="28"/>
      <c r="Z51" s="28"/>
      <c r="AA51" s="29"/>
      <c r="AC51" s="6" t="s">
        <v>141</v>
      </c>
      <c r="AD51" s="26" t="s">
        <v>67</v>
      </c>
      <c r="AE51" s="28"/>
      <c r="AF51" s="28"/>
      <c r="AG51" s="29"/>
      <c r="AI51" s="6" t="s">
        <v>155</v>
      </c>
      <c r="AJ51" s="26" t="s">
        <v>67</v>
      </c>
      <c r="AK51" s="28"/>
      <c r="AL51" s="28"/>
      <c r="AM51" s="29"/>
    </row>
    <row r="52" spans="11:39" ht="15">
      <c r="K52" s="40" t="s">
        <v>96</v>
      </c>
      <c r="L52" s="6" t="s">
        <v>6</v>
      </c>
      <c r="M52" s="6" t="s">
        <v>7</v>
      </c>
      <c r="N52" s="6" t="s">
        <v>8</v>
      </c>
      <c r="O52" s="6" t="s">
        <v>49</v>
      </c>
      <c r="Q52" s="40" t="s">
        <v>96</v>
      </c>
      <c r="R52" s="6" t="s">
        <v>6</v>
      </c>
      <c r="S52" s="6" t="s">
        <v>7</v>
      </c>
      <c r="T52" s="6" t="s">
        <v>8</v>
      </c>
      <c r="U52" s="6" t="s">
        <v>49</v>
      </c>
      <c r="W52" s="40" t="s">
        <v>96</v>
      </c>
      <c r="X52" s="6" t="s">
        <v>6</v>
      </c>
      <c r="Y52" s="6" t="s">
        <v>7</v>
      </c>
      <c r="Z52" s="6" t="s">
        <v>8</v>
      </c>
      <c r="AA52" s="6" t="s">
        <v>49</v>
      </c>
      <c r="AC52" s="40" t="s">
        <v>96</v>
      </c>
      <c r="AD52" s="6" t="s">
        <v>6</v>
      </c>
      <c r="AE52" s="6" t="s">
        <v>7</v>
      </c>
      <c r="AF52" s="6" t="s">
        <v>8</v>
      </c>
      <c r="AG52" s="6" t="s">
        <v>49</v>
      </c>
      <c r="AI52" s="40" t="s">
        <v>96</v>
      </c>
      <c r="AJ52" s="6" t="s">
        <v>6</v>
      </c>
      <c r="AK52" s="6" t="s">
        <v>7</v>
      </c>
      <c r="AL52" s="6" t="s">
        <v>8</v>
      </c>
      <c r="AM52" s="6" t="s">
        <v>49</v>
      </c>
    </row>
    <row r="53" spans="11:39" ht="15">
      <c r="K53" s="25">
        <v>1</v>
      </c>
      <c r="L53" s="25" t="s">
        <v>154</v>
      </c>
      <c r="M53" s="25" t="s">
        <v>154</v>
      </c>
      <c r="N53" s="25" t="s">
        <v>154</v>
      </c>
      <c r="O53" s="25" t="s">
        <v>154</v>
      </c>
      <c r="Q53" s="25">
        <v>1</v>
      </c>
      <c r="R53" s="25" t="s">
        <v>154</v>
      </c>
      <c r="S53" s="25" t="s">
        <v>154</v>
      </c>
      <c r="T53" s="25" t="s">
        <v>154</v>
      </c>
      <c r="U53" s="25" t="s">
        <v>154</v>
      </c>
      <c r="W53" s="25">
        <v>1</v>
      </c>
      <c r="X53" s="25" t="s">
        <v>154</v>
      </c>
      <c r="Y53" s="25" t="s">
        <v>154</v>
      </c>
      <c r="Z53" s="25" t="s">
        <v>154</v>
      </c>
      <c r="AA53" s="25" t="s">
        <v>154</v>
      </c>
      <c r="AC53" s="25">
        <v>1</v>
      </c>
      <c r="AD53" s="25" t="s">
        <v>154</v>
      </c>
      <c r="AE53" s="25" t="s">
        <v>154</v>
      </c>
      <c r="AF53" s="25" t="s">
        <v>154</v>
      </c>
      <c r="AG53" s="25" t="s">
        <v>154</v>
      </c>
      <c r="AI53" s="25">
        <v>1</v>
      </c>
      <c r="AJ53" s="25">
        <v>141</v>
      </c>
      <c r="AK53" s="25">
        <v>161375</v>
      </c>
      <c r="AL53" s="52">
        <v>688891</v>
      </c>
      <c r="AM53" s="25">
        <v>150353</v>
      </c>
    </row>
    <row r="54" spans="11:39" ht="15">
      <c r="K54" s="25">
        <f>K53+1</f>
        <v>2</v>
      </c>
      <c r="L54" s="25" t="s">
        <v>154</v>
      </c>
      <c r="M54" s="25" t="s">
        <v>154</v>
      </c>
      <c r="N54" s="25" t="s">
        <v>154</v>
      </c>
      <c r="O54" s="25" t="s">
        <v>154</v>
      </c>
      <c r="Q54" s="25">
        <f>Q53+1</f>
        <v>2</v>
      </c>
      <c r="R54" s="25" t="s">
        <v>154</v>
      </c>
      <c r="S54" s="25" t="s">
        <v>154</v>
      </c>
      <c r="T54" s="25" t="s">
        <v>154</v>
      </c>
      <c r="U54" s="25" t="s">
        <v>154</v>
      </c>
      <c r="W54" s="25">
        <f>W53+1</f>
        <v>2</v>
      </c>
      <c r="X54" s="25" t="s">
        <v>154</v>
      </c>
      <c r="Y54" s="25" t="s">
        <v>154</v>
      </c>
      <c r="Z54" s="25" t="s">
        <v>154</v>
      </c>
      <c r="AA54" s="25" t="s">
        <v>154</v>
      </c>
      <c r="AC54" s="25">
        <f>AC53+1</f>
        <v>2</v>
      </c>
      <c r="AD54" s="25" t="s">
        <v>154</v>
      </c>
      <c r="AE54" s="25" t="s">
        <v>154</v>
      </c>
      <c r="AF54" s="25" t="s">
        <v>154</v>
      </c>
      <c r="AG54" s="25" t="s">
        <v>154</v>
      </c>
      <c r="AI54" s="25">
        <f>AI53+1</f>
        <v>2</v>
      </c>
      <c r="AJ54" s="25">
        <v>141</v>
      </c>
      <c r="AK54" s="25">
        <v>161484</v>
      </c>
      <c r="AL54" s="25">
        <v>656219</v>
      </c>
      <c r="AM54" s="25">
        <v>145328</v>
      </c>
    </row>
    <row r="55" spans="11:39" ht="15">
      <c r="K55" s="25">
        <f aca="true" t="shared" si="6" ref="K55:K72">K54+1</f>
        <v>3</v>
      </c>
      <c r="L55" s="25" t="s">
        <v>154</v>
      </c>
      <c r="M55" s="25" t="s">
        <v>154</v>
      </c>
      <c r="N55" s="25" t="s">
        <v>154</v>
      </c>
      <c r="O55" s="25" t="s">
        <v>154</v>
      </c>
      <c r="Q55" s="25">
        <f aca="true" t="shared" si="7" ref="Q55:Q72">Q54+1</f>
        <v>3</v>
      </c>
      <c r="R55" s="25" t="s">
        <v>154</v>
      </c>
      <c r="S55" s="25" t="s">
        <v>154</v>
      </c>
      <c r="T55" s="25" t="s">
        <v>154</v>
      </c>
      <c r="U55" s="25" t="s">
        <v>154</v>
      </c>
      <c r="W55" s="25">
        <f aca="true" t="shared" si="8" ref="W55:W72">W54+1</f>
        <v>3</v>
      </c>
      <c r="X55" s="25" t="s">
        <v>154</v>
      </c>
      <c r="Y55" s="25" t="s">
        <v>154</v>
      </c>
      <c r="Z55" s="25" t="s">
        <v>154</v>
      </c>
      <c r="AA55" s="25" t="s">
        <v>154</v>
      </c>
      <c r="AC55" s="25">
        <f aca="true" t="shared" si="9" ref="AC55:AC72">AC54+1</f>
        <v>3</v>
      </c>
      <c r="AD55" s="25" t="s">
        <v>154</v>
      </c>
      <c r="AE55" s="25" t="s">
        <v>154</v>
      </c>
      <c r="AF55" s="25" t="s">
        <v>154</v>
      </c>
      <c r="AG55" s="25" t="s">
        <v>154</v>
      </c>
      <c r="AI55" s="25">
        <f aca="true" t="shared" si="10" ref="AI55:AI72">AI54+1</f>
        <v>3</v>
      </c>
      <c r="AJ55" s="25">
        <v>140</v>
      </c>
      <c r="AK55" s="25">
        <v>161297</v>
      </c>
      <c r="AL55" s="25">
        <v>670765</v>
      </c>
      <c r="AM55" s="25">
        <v>145125</v>
      </c>
    </row>
    <row r="56" spans="11:39" ht="15">
      <c r="K56" s="25">
        <f t="shared" si="6"/>
        <v>4</v>
      </c>
      <c r="L56" s="25" t="s">
        <v>154</v>
      </c>
      <c r="M56" s="25" t="s">
        <v>154</v>
      </c>
      <c r="N56" s="25" t="s">
        <v>154</v>
      </c>
      <c r="O56" s="25" t="s">
        <v>154</v>
      </c>
      <c r="Q56" s="25">
        <f t="shared" si="7"/>
        <v>4</v>
      </c>
      <c r="R56" s="25" t="s">
        <v>154</v>
      </c>
      <c r="S56" s="25" t="s">
        <v>154</v>
      </c>
      <c r="T56" s="25" t="s">
        <v>154</v>
      </c>
      <c r="U56" s="25" t="s">
        <v>154</v>
      </c>
      <c r="W56" s="25">
        <f t="shared" si="8"/>
        <v>4</v>
      </c>
      <c r="X56" s="25" t="s">
        <v>154</v>
      </c>
      <c r="Y56" s="25" t="s">
        <v>154</v>
      </c>
      <c r="Z56" s="25" t="s">
        <v>154</v>
      </c>
      <c r="AA56" s="25" t="s">
        <v>154</v>
      </c>
      <c r="AC56" s="25">
        <f t="shared" si="9"/>
        <v>4</v>
      </c>
      <c r="AD56" s="25" t="s">
        <v>154</v>
      </c>
      <c r="AE56" s="25" t="s">
        <v>154</v>
      </c>
      <c r="AF56" s="25" t="s">
        <v>154</v>
      </c>
      <c r="AG56" s="25" t="s">
        <v>154</v>
      </c>
      <c r="AI56" s="25">
        <f t="shared" si="10"/>
        <v>4</v>
      </c>
      <c r="AJ56" s="25">
        <v>141</v>
      </c>
      <c r="AK56" s="25">
        <v>161172</v>
      </c>
      <c r="AL56" s="25">
        <v>667696</v>
      </c>
      <c r="AM56" s="25">
        <v>145844</v>
      </c>
    </row>
    <row r="57" spans="11:39" ht="15">
      <c r="K57" s="25">
        <f t="shared" si="6"/>
        <v>5</v>
      </c>
      <c r="L57" s="25" t="s">
        <v>154</v>
      </c>
      <c r="M57" s="25" t="s">
        <v>154</v>
      </c>
      <c r="N57" s="25" t="s">
        <v>154</v>
      </c>
      <c r="O57" s="25" t="s">
        <v>154</v>
      </c>
      <c r="Q57" s="25">
        <f t="shared" si="7"/>
        <v>5</v>
      </c>
      <c r="R57" s="25" t="s">
        <v>154</v>
      </c>
      <c r="S57" s="25" t="s">
        <v>154</v>
      </c>
      <c r="T57" s="25" t="s">
        <v>154</v>
      </c>
      <c r="U57" s="25" t="s">
        <v>154</v>
      </c>
      <c r="W57" s="25">
        <f t="shared" si="8"/>
        <v>5</v>
      </c>
      <c r="X57" s="25" t="s">
        <v>154</v>
      </c>
      <c r="Y57" s="25" t="s">
        <v>154</v>
      </c>
      <c r="Z57" s="25" t="s">
        <v>154</v>
      </c>
      <c r="AA57" s="25" t="s">
        <v>154</v>
      </c>
      <c r="AC57" s="25">
        <f t="shared" si="9"/>
        <v>5</v>
      </c>
      <c r="AD57" s="25" t="s">
        <v>154</v>
      </c>
      <c r="AE57" s="25" t="s">
        <v>154</v>
      </c>
      <c r="AF57" s="25" t="s">
        <v>154</v>
      </c>
      <c r="AG57" s="25" t="s">
        <v>154</v>
      </c>
      <c r="AI57" s="25">
        <f t="shared" si="10"/>
        <v>5</v>
      </c>
      <c r="AJ57" s="25">
        <v>141</v>
      </c>
      <c r="AK57" s="25">
        <v>161031</v>
      </c>
      <c r="AL57" s="25">
        <v>675828</v>
      </c>
      <c r="AM57" s="25">
        <v>146078</v>
      </c>
    </row>
    <row r="58" spans="11:39" ht="15">
      <c r="K58" s="25">
        <f t="shared" si="6"/>
        <v>6</v>
      </c>
      <c r="L58" s="25" t="s">
        <v>154</v>
      </c>
      <c r="M58" s="25" t="s">
        <v>154</v>
      </c>
      <c r="N58" s="25" t="s">
        <v>154</v>
      </c>
      <c r="O58" s="25" t="s">
        <v>154</v>
      </c>
      <c r="Q58" s="25">
        <f t="shared" si="7"/>
        <v>6</v>
      </c>
      <c r="R58" s="25" t="s">
        <v>154</v>
      </c>
      <c r="S58" s="25" t="s">
        <v>154</v>
      </c>
      <c r="T58" s="25" t="s">
        <v>154</v>
      </c>
      <c r="U58" s="25" t="s">
        <v>154</v>
      </c>
      <c r="W58" s="25">
        <f t="shared" si="8"/>
        <v>6</v>
      </c>
      <c r="X58" s="25" t="s">
        <v>154</v>
      </c>
      <c r="Y58" s="25" t="s">
        <v>154</v>
      </c>
      <c r="Z58" s="25" t="s">
        <v>154</v>
      </c>
      <c r="AA58" s="25" t="s">
        <v>154</v>
      </c>
      <c r="AC58" s="25">
        <f t="shared" si="9"/>
        <v>6</v>
      </c>
      <c r="AD58" s="25" t="s">
        <v>154</v>
      </c>
      <c r="AE58" s="25" t="s">
        <v>154</v>
      </c>
      <c r="AF58" s="25" t="s">
        <v>154</v>
      </c>
      <c r="AG58" s="25" t="s">
        <v>154</v>
      </c>
      <c r="AI58" s="25">
        <f t="shared" si="10"/>
        <v>6</v>
      </c>
      <c r="AJ58" s="25">
        <v>140</v>
      </c>
      <c r="AK58" s="25">
        <v>161110</v>
      </c>
      <c r="AL58" s="25">
        <v>680912</v>
      </c>
      <c r="AM58" s="25">
        <v>146641</v>
      </c>
    </row>
    <row r="59" spans="11:39" ht="15">
      <c r="K59" s="25">
        <f t="shared" si="6"/>
        <v>7</v>
      </c>
      <c r="L59" s="25" t="s">
        <v>154</v>
      </c>
      <c r="M59" s="25" t="s">
        <v>154</v>
      </c>
      <c r="N59" s="25" t="s">
        <v>154</v>
      </c>
      <c r="O59" s="25" t="s">
        <v>154</v>
      </c>
      <c r="Q59" s="25">
        <f t="shared" si="7"/>
        <v>7</v>
      </c>
      <c r="R59" s="25" t="s">
        <v>154</v>
      </c>
      <c r="S59" s="25" t="s">
        <v>154</v>
      </c>
      <c r="T59" s="25" t="s">
        <v>154</v>
      </c>
      <c r="U59" s="25" t="s">
        <v>154</v>
      </c>
      <c r="W59" s="25">
        <f t="shared" si="8"/>
        <v>7</v>
      </c>
      <c r="X59" s="25" t="s">
        <v>154</v>
      </c>
      <c r="Y59" s="25" t="s">
        <v>154</v>
      </c>
      <c r="Z59" s="25" t="s">
        <v>154</v>
      </c>
      <c r="AA59" s="25" t="s">
        <v>154</v>
      </c>
      <c r="AC59" s="25">
        <f t="shared" si="9"/>
        <v>7</v>
      </c>
      <c r="AD59" s="25" t="s">
        <v>154</v>
      </c>
      <c r="AE59" s="25" t="s">
        <v>154</v>
      </c>
      <c r="AF59" s="25" t="s">
        <v>154</v>
      </c>
      <c r="AG59" s="25" t="s">
        <v>154</v>
      </c>
      <c r="AI59" s="25">
        <f t="shared" si="10"/>
        <v>7</v>
      </c>
      <c r="AJ59" s="25">
        <v>141</v>
      </c>
      <c r="AK59" s="25">
        <v>161406</v>
      </c>
      <c r="AL59" s="25">
        <v>682110</v>
      </c>
      <c r="AM59" s="25">
        <v>146938</v>
      </c>
    </row>
    <row r="60" spans="11:39" ht="15">
      <c r="K60" s="25">
        <f t="shared" si="6"/>
        <v>8</v>
      </c>
      <c r="L60" s="25" t="s">
        <v>154</v>
      </c>
      <c r="M60" s="25" t="s">
        <v>154</v>
      </c>
      <c r="N60" s="25" t="s">
        <v>154</v>
      </c>
      <c r="O60" s="25" t="s">
        <v>154</v>
      </c>
      <c r="Q60" s="25">
        <f t="shared" si="7"/>
        <v>8</v>
      </c>
      <c r="R60" s="25" t="s">
        <v>154</v>
      </c>
      <c r="S60" s="25" t="s">
        <v>154</v>
      </c>
      <c r="T60" s="25" t="s">
        <v>154</v>
      </c>
      <c r="U60" s="25" t="s">
        <v>154</v>
      </c>
      <c r="W60" s="25">
        <f t="shared" si="8"/>
        <v>8</v>
      </c>
      <c r="X60" s="25" t="s">
        <v>154</v>
      </c>
      <c r="Y60" s="25" t="s">
        <v>154</v>
      </c>
      <c r="Z60" s="25" t="s">
        <v>154</v>
      </c>
      <c r="AA60" s="25" t="s">
        <v>154</v>
      </c>
      <c r="AC60" s="25">
        <f t="shared" si="9"/>
        <v>8</v>
      </c>
      <c r="AD60" s="25" t="s">
        <v>154</v>
      </c>
      <c r="AE60" s="25" t="s">
        <v>154</v>
      </c>
      <c r="AF60" s="25" t="s">
        <v>154</v>
      </c>
      <c r="AG60" s="25" t="s">
        <v>154</v>
      </c>
      <c r="AI60" s="25">
        <f t="shared" si="10"/>
        <v>8</v>
      </c>
      <c r="AJ60" s="25">
        <v>141</v>
      </c>
      <c r="AK60" s="25">
        <v>160953</v>
      </c>
      <c r="AL60" s="27">
        <v>657578</v>
      </c>
      <c r="AM60" s="25">
        <v>147203</v>
      </c>
    </row>
    <row r="61" spans="11:39" ht="15">
      <c r="K61" s="25">
        <f t="shared" si="6"/>
        <v>9</v>
      </c>
      <c r="L61" s="25" t="s">
        <v>154</v>
      </c>
      <c r="M61" s="25" t="s">
        <v>154</v>
      </c>
      <c r="N61" s="25" t="s">
        <v>154</v>
      </c>
      <c r="O61" s="25" t="s">
        <v>154</v>
      </c>
      <c r="Q61" s="25">
        <f t="shared" si="7"/>
        <v>9</v>
      </c>
      <c r="R61" s="25" t="s">
        <v>154</v>
      </c>
      <c r="S61" s="25" t="s">
        <v>154</v>
      </c>
      <c r="T61" s="25" t="s">
        <v>154</v>
      </c>
      <c r="U61" s="25" t="s">
        <v>154</v>
      </c>
      <c r="W61" s="25">
        <f t="shared" si="8"/>
        <v>9</v>
      </c>
      <c r="X61" s="25" t="s">
        <v>154</v>
      </c>
      <c r="Y61" s="25" t="s">
        <v>154</v>
      </c>
      <c r="Z61" s="25" t="s">
        <v>154</v>
      </c>
      <c r="AA61" s="25" t="s">
        <v>154</v>
      </c>
      <c r="AC61" s="25">
        <f t="shared" si="9"/>
        <v>9</v>
      </c>
      <c r="AD61" s="25" t="s">
        <v>154</v>
      </c>
      <c r="AE61" s="25" t="s">
        <v>154</v>
      </c>
      <c r="AF61" s="25" t="s">
        <v>154</v>
      </c>
      <c r="AG61" s="25" t="s">
        <v>154</v>
      </c>
      <c r="AI61" s="25">
        <f t="shared" si="10"/>
        <v>9</v>
      </c>
      <c r="AJ61" s="25">
        <v>140</v>
      </c>
      <c r="AK61" s="25">
        <v>160938</v>
      </c>
      <c r="AL61" s="27">
        <v>746015</v>
      </c>
      <c r="AM61" s="25">
        <v>146906</v>
      </c>
    </row>
    <row r="62" spans="11:39" ht="15">
      <c r="K62" s="25">
        <f t="shared" si="6"/>
        <v>10</v>
      </c>
      <c r="L62" s="25" t="s">
        <v>154</v>
      </c>
      <c r="M62" s="25" t="s">
        <v>154</v>
      </c>
      <c r="N62" s="25" t="s">
        <v>154</v>
      </c>
      <c r="O62" s="25" t="s">
        <v>154</v>
      </c>
      <c r="Q62" s="25">
        <f t="shared" si="7"/>
        <v>10</v>
      </c>
      <c r="R62" s="25" t="s">
        <v>154</v>
      </c>
      <c r="S62" s="25" t="s">
        <v>154</v>
      </c>
      <c r="T62" s="25" t="s">
        <v>154</v>
      </c>
      <c r="U62" s="25" t="s">
        <v>154</v>
      </c>
      <c r="W62" s="25">
        <f t="shared" si="8"/>
        <v>10</v>
      </c>
      <c r="X62" s="25" t="s">
        <v>154</v>
      </c>
      <c r="Y62" s="25" t="s">
        <v>154</v>
      </c>
      <c r="Z62" s="25" t="s">
        <v>154</v>
      </c>
      <c r="AA62" s="25" t="s">
        <v>154</v>
      </c>
      <c r="AC62" s="25">
        <f t="shared" si="9"/>
        <v>10</v>
      </c>
      <c r="AD62" s="25" t="s">
        <v>154</v>
      </c>
      <c r="AE62" s="25" t="s">
        <v>154</v>
      </c>
      <c r="AF62" s="25" t="s">
        <v>154</v>
      </c>
      <c r="AG62" s="25" t="s">
        <v>154</v>
      </c>
      <c r="AI62" s="25">
        <f t="shared" si="10"/>
        <v>10</v>
      </c>
      <c r="AJ62" s="25">
        <v>140</v>
      </c>
      <c r="AK62" s="25">
        <v>161078</v>
      </c>
      <c r="AL62" s="27">
        <v>736796</v>
      </c>
      <c r="AM62" s="25">
        <v>146015</v>
      </c>
    </row>
    <row r="63" spans="11:39" ht="15">
      <c r="K63" s="25">
        <f t="shared" si="6"/>
        <v>11</v>
      </c>
      <c r="L63" s="25" t="s">
        <v>154</v>
      </c>
      <c r="M63" s="25" t="s">
        <v>154</v>
      </c>
      <c r="N63" s="25" t="s">
        <v>154</v>
      </c>
      <c r="O63" s="25" t="s">
        <v>154</v>
      </c>
      <c r="Q63" s="25">
        <f t="shared" si="7"/>
        <v>11</v>
      </c>
      <c r="R63" s="25" t="s">
        <v>154</v>
      </c>
      <c r="S63" s="25" t="s">
        <v>154</v>
      </c>
      <c r="T63" s="25" t="s">
        <v>154</v>
      </c>
      <c r="U63" s="25" t="s">
        <v>154</v>
      </c>
      <c r="W63" s="25">
        <f t="shared" si="8"/>
        <v>11</v>
      </c>
      <c r="X63" s="25" t="s">
        <v>154</v>
      </c>
      <c r="Y63" s="25" t="s">
        <v>154</v>
      </c>
      <c r="Z63" s="25" t="s">
        <v>154</v>
      </c>
      <c r="AA63" s="25" t="s">
        <v>154</v>
      </c>
      <c r="AC63" s="25">
        <f t="shared" si="9"/>
        <v>11</v>
      </c>
      <c r="AD63" s="25" t="s">
        <v>154</v>
      </c>
      <c r="AE63" s="25" t="s">
        <v>154</v>
      </c>
      <c r="AF63" s="25" t="s">
        <v>154</v>
      </c>
      <c r="AG63" s="25" t="s">
        <v>154</v>
      </c>
      <c r="AI63" s="25">
        <f t="shared" si="10"/>
        <v>11</v>
      </c>
      <c r="AJ63" s="25">
        <v>141</v>
      </c>
      <c r="AK63" s="25">
        <v>161015</v>
      </c>
      <c r="AL63" s="27">
        <v>769762</v>
      </c>
      <c r="AM63" s="25">
        <v>146610</v>
      </c>
    </row>
    <row r="64" spans="11:39" ht="15">
      <c r="K64" s="25">
        <f t="shared" si="6"/>
        <v>12</v>
      </c>
      <c r="L64" s="25" t="s">
        <v>154</v>
      </c>
      <c r="M64" s="25" t="s">
        <v>154</v>
      </c>
      <c r="N64" s="25" t="s">
        <v>154</v>
      </c>
      <c r="O64" s="25" t="s">
        <v>154</v>
      </c>
      <c r="Q64" s="25">
        <f t="shared" si="7"/>
        <v>12</v>
      </c>
      <c r="R64" s="25" t="s">
        <v>154</v>
      </c>
      <c r="S64" s="25" t="s">
        <v>154</v>
      </c>
      <c r="T64" s="25" t="s">
        <v>154</v>
      </c>
      <c r="U64" s="25" t="s">
        <v>154</v>
      </c>
      <c r="W64" s="25">
        <f t="shared" si="8"/>
        <v>12</v>
      </c>
      <c r="X64" s="25" t="s">
        <v>154</v>
      </c>
      <c r="Y64" s="25" t="s">
        <v>154</v>
      </c>
      <c r="Z64" s="25" t="s">
        <v>154</v>
      </c>
      <c r="AA64" s="25" t="s">
        <v>154</v>
      </c>
      <c r="AC64" s="25">
        <f t="shared" si="9"/>
        <v>12</v>
      </c>
      <c r="AD64" s="25" t="s">
        <v>154</v>
      </c>
      <c r="AE64" s="25" t="s">
        <v>154</v>
      </c>
      <c r="AF64" s="25" t="s">
        <v>154</v>
      </c>
      <c r="AG64" s="25" t="s">
        <v>154</v>
      </c>
      <c r="AI64" s="25">
        <f t="shared" si="10"/>
        <v>12</v>
      </c>
      <c r="AJ64" s="25">
        <v>140</v>
      </c>
      <c r="AK64" s="25">
        <v>161062</v>
      </c>
      <c r="AL64" s="27">
        <v>749328</v>
      </c>
      <c r="AM64" s="25">
        <v>146797</v>
      </c>
    </row>
    <row r="65" spans="11:39" ht="15">
      <c r="K65" s="25">
        <f t="shared" si="6"/>
        <v>13</v>
      </c>
      <c r="L65" s="25" t="s">
        <v>154</v>
      </c>
      <c r="M65" s="25" t="s">
        <v>154</v>
      </c>
      <c r="N65" s="25" t="s">
        <v>154</v>
      </c>
      <c r="O65" s="25" t="s">
        <v>154</v>
      </c>
      <c r="Q65" s="25">
        <f t="shared" si="7"/>
        <v>13</v>
      </c>
      <c r="R65" s="25" t="s">
        <v>154</v>
      </c>
      <c r="S65" s="25" t="s">
        <v>154</v>
      </c>
      <c r="T65" s="25" t="s">
        <v>154</v>
      </c>
      <c r="U65" s="25" t="s">
        <v>154</v>
      </c>
      <c r="W65" s="25">
        <f t="shared" si="8"/>
        <v>13</v>
      </c>
      <c r="X65" s="25" t="s">
        <v>154</v>
      </c>
      <c r="Y65" s="25" t="s">
        <v>154</v>
      </c>
      <c r="Z65" s="25" t="s">
        <v>154</v>
      </c>
      <c r="AA65" s="25" t="s">
        <v>154</v>
      </c>
      <c r="AC65" s="25">
        <f t="shared" si="9"/>
        <v>13</v>
      </c>
      <c r="AD65" s="25" t="s">
        <v>154</v>
      </c>
      <c r="AE65" s="25" t="s">
        <v>154</v>
      </c>
      <c r="AF65" s="25" t="s">
        <v>154</v>
      </c>
      <c r="AG65" s="25" t="s">
        <v>154</v>
      </c>
      <c r="AI65" s="25">
        <f t="shared" si="10"/>
        <v>13</v>
      </c>
      <c r="AJ65" s="25">
        <v>141</v>
      </c>
      <c r="AK65" s="25">
        <v>161000</v>
      </c>
      <c r="AL65" s="25">
        <v>696000</v>
      </c>
      <c r="AM65" s="25">
        <v>146391</v>
      </c>
    </row>
    <row r="66" spans="11:39" ht="15">
      <c r="K66" s="25">
        <f t="shared" si="6"/>
        <v>14</v>
      </c>
      <c r="L66" s="25" t="s">
        <v>154</v>
      </c>
      <c r="M66" s="25" t="s">
        <v>154</v>
      </c>
      <c r="N66" s="25" t="s">
        <v>154</v>
      </c>
      <c r="O66" s="25" t="s">
        <v>154</v>
      </c>
      <c r="Q66" s="25">
        <f t="shared" si="7"/>
        <v>14</v>
      </c>
      <c r="R66" s="25" t="s">
        <v>154</v>
      </c>
      <c r="S66" s="25" t="s">
        <v>154</v>
      </c>
      <c r="T66" s="25" t="s">
        <v>154</v>
      </c>
      <c r="U66" s="25" t="s">
        <v>154</v>
      </c>
      <c r="W66" s="25">
        <f t="shared" si="8"/>
        <v>14</v>
      </c>
      <c r="X66" s="25" t="s">
        <v>154</v>
      </c>
      <c r="Y66" s="25" t="s">
        <v>154</v>
      </c>
      <c r="Z66" s="25" t="s">
        <v>154</v>
      </c>
      <c r="AA66" s="25" t="s">
        <v>154</v>
      </c>
      <c r="AC66" s="25">
        <f t="shared" si="9"/>
        <v>14</v>
      </c>
      <c r="AD66" s="25" t="s">
        <v>154</v>
      </c>
      <c r="AE66" s="25" t="s">
        <v>154</v>
      </c>
      <c r="AF66" s="25" t="s">
        <v>154</v>
      </c>
      <c r="AG66" s="25" t="s">
        <v>154</v>
      </c>
      <c r="AI66" s="25">
        <f t="shared" si="10"/>
        <v>14</v>
      </c>
      <c r="AJ66" s="25">
        <v>140</v>
      </c>
      <c r="AK66" s="25">
        <v>161266</v>
      </c>
      <c r="AL66" s="25">
        <v>697344</v>
      </c>
      <c r="AM66" s="25">
        <v>146703</v>
      </c>
    </row>
    <row r="67" spans="11:39" ht="15">
      <c r="K67" s="25">
        <f t="shared" si="6"/>
        <v>15</v>
      </c>
      <c r="L67" s="25" t="s">
        <v>154</v>
      </c>
      <c r="M67" s="25" t="s">
        <v>154</v>
      </c>
      <c r="N67" s="25" t="s">
        <v>154</v>
      </c>
      <c r="O67" s="25" t="s">
        <v>154</v>
      </c>
      <c r="Q67" s="25">
        <f t="shared" si="7"/>
        <v>15</v>
      </c>
      <c r="R67" s="25" t="s">
        <v>154</v>
      </c>
      <c r="S67" s="25" t="s">
        <v>154</v>
      </c>
      <c r="T67" s="25" t="s">
        <v>154</v>
      </c>
      <c r="U67" s="25" t="s">
        <v>154</v>
      </c>
      <c r="W67" s="25">
        <f t="shared" si="8"/>
        <v>15</v>
      </c>
      <c r="X67" s="25" t="s">
        <v>154</v>
      </c>
      <c r="Y67" s="25" t="s">
        <v>154</v>
      </c>
      <c r="Z67" s="25" t="s">
        <v>154</v>
      </c>
      <c r="AA67" s="25" t="s">
        <v>154</v>
      </c>
      <c r="AC67" s="25">
        <f t="shared" si="9"/>
        <v>15</v>
      </c>
      <c r="AD67" s="25" t="s">
        <v>154</v>
      </c>
      <c r="AE67" s="25" t="s">
        <v>154</v>
      </c>
      <c r="AF67" s="25" t="s">
        <v>154</v>
      </c>
      <c r="AG67" s="25" t="s">
        <v>154</v>
      </c>
      <c r="AI67" s="25">
        <f t="shared" si="10"/>
        <v>15</v>
      </c>
      <c r="AJ67" s="25">
        <v>140</v>
      </c>
      <c r="AK67" s="25">
        <v>161234</v>
      </c>
      <c r="AL67" s="25">
        <v>715172</v>
      </c>
      <c r="AM67" s="25">
        <v>147204</v>
      </c>
    </row>
    <row r="68" spans="11:39" ht="15">
      <c r="K68" s="25">
        <f t="shared" si="6"/>
        <v>16</v>
      </c>
      <c r="L68" s="25" t="s">
        <v>154</v>
      </c>
      <c r="M68" s="25" t="s">
        <v>154</v>
      </c>
      <c r="N68" s="25" t="s">
        <v>154</v>
      </c>
      <c r="O68" s="25" t="s">
        <v>154</v>
      </c>
      <c r="Q68" s="25">
        <f t="shared" si="7"/>
        <v>16</v>
      </c>
      <c r="R68" s="25" t="s">
        <v>154</v>
      </c>
      <c r="S68" s="25" t="s">
        <v>154</v>
      </c>
      <c r="T68" s="25" t="s">
        <v>154</v>
      </c>
      <c r="U68" s="25" t="s">
        <v>154</v>
      </c>
      <c r="W68" s="25">
        <f t="shared" si="8"/>
        <v>16</v>
      </c>
      <c r="X68" s="25" t="s">
        <v>154</v>
      </c>
      <c r="Y68" s="25" t="s">
        <v>154</v>
      </c>
      <c r="Z68" s="25" t="s">
        <v>154</v>
      </c>
      <c r="AA68" s="25" t="s">
        <v>154</v>
      </c>
      <c r="AC68" s="25">
        <f t="shared" si="9"/>
        <v>16</v>
      </c>
      <c r="AD68" s="25" t="s">
        <v>154</v>
      </c>
      <c r="AE68" s="25" t="s">
        <v>154</v>
      </c>
      <c r="AF68" s="25" t="s">
        <v>154</v>
      </c>
      <c r="AG68" s="25" t="s">
        <v>154</v>
      </c>
      <c r="AI68" s="25">
        <f t="shared" si="10"/>
        <v>16</v>
      </c>
      <c r="AJ68" s="25">
        <v>140</v>
      </c>
      <c r="AK68" s="25">
        <v>161062</v>
      </c>
      <c r="AL68" s="25">
        <v>711828</v>
      </c>
      <c r="AM68" s="25">
        <v>132000</v>
      </c>
    </row>
    <row r="69" spans="11:39" ht="15">
      <c r="K69" s="25">
        <f t="shared" si="6"/>
        <v>17</v>
      </c>
      <c r="L69" s="25" t="s">
        <v>154</v>
      </c>
      <c r="M69" s="25" t="s">
        <v>154</v>
      </c>
      <c r="N69" s="25" t="s">
        <v>154</v>
      </c>
      <c r="O69" s="25" t="s">
        <v>154</v>
      </c>
      <c r="Q69" s="25">
        <f t="shared" si="7"/>
        <v>17</v>
      </c>
      <c r="R69" s="25" t="s">
        <v>154</v>
      </c>
      <c r="S69" s="25" t="s">
        <v>154</v>
      </c>
      <c r="T69" s="25" t="s">
        <v>154</v>
      </c>
      <c r="U69" s="25" t="s">
        <v>154</v>
      </c>
      <c r="W69" s="25">
        <f t="shared" si="8"/>
        <v>17</v>
      </c>
      <c r="X69" s="25" t="s">
        <v>154</v>
      </c>
      <c r="Y69" s="25" t="s">
        <v>154</v>
      </c>
      <c r="Z69" s="25" t="s">
        <v>154</v>
      </c>
      <c r="AA69" s="25" t="s">
        <v>154</v>
      </c>
      <c r="AC69" s="25">
        <f t="shared" si="9"/>
        <v>17</v>
      </c>
      <c r="AD69" s="25" t="s">
        <v>154</v>
      </c>
      <c r="AE69" s="25" t="s">
        <v>154</v>
      </c>
      <c r="AF69" s="25" t="s">
        <v>154</v>
      </c>
      <c r="AG69" s="25" t="s">
        <v>154</v>
      </c>
      <c r="AI69" s="25">
        <f t="shared" si="10"/>
        <v>17</v>
      </c>
      <c r="AJ69" s="25">
        <v>141</v>
      </c>
      <c r="AK69" s="25">
        <v>161094</v>
      </c>
      <c r="AL69" s="25">
        <v>698266</v>
      </c>
      <c r="AM69" s="25">
        <v>127531</v>
      </c>
    </row>
    <row r="70" spans="11:39" ht="15">
      <c r="K70" s="25">
        <f t="shared" si="6"/>
        <v>18</v>
      </c>
      <c r="L70" s="25" t="s">
        <v>154</v>
      </c>
      <c r="M70" s="25" t="s">
        <v>154</v>
      </c>
      <c r="N70" s="25" t="s">
        <v>154</v>
      </c>
      <c r="O70" s="25" t="s">
        <v>154</v>
      </c>
      <c r="Q70" s="25">
        <f t="shared" si="7"/>
        <v>18</v>
      </c>
      <c r="R70" s="25" t="s">
        <v>154</v>
      </c>
      <c r="S70" s="25" t="s">
        <v>154</v>
      </c>
      <c r="T70" s="25" t="s">
        <v>154</v>
      </c>
      <c r="U70" s="25" t="s">
        <v>154</v>
      </c>
      <c r="W70" s="25">
        <f t="shared" si="8"/>
        <v>18</v>
      </c>
      <c r="X70" s="25" t="s">
        <v>154</v>
      </c>
      <c r="Y70" s="25" t="s">
        <v>154</v>
      </c>
      <c r="Z70" s="25" t="s">
        <v>154</v>
      </c>
      <c r="AA70" s="25" t="s">
        <v>154</v>
      </c>
      <c r="AC70" s="25">
        <f t="shared" si="9"/>
        <v>18</v>
      </c>
      <c r="AD70" s="25" t="s">
        <v>154</v>
      </c>
      <c r="AE70" s="25" t="s">
        <v>154</v>
      </c>
      <c r="AF70" s="25" t="s">
        <v>154</v>
      </c>
      <c r="AG70" s="25" t="s">
        <v>154</v>
      </c>
      <c r="AI70" s="25">
        <f t="shared" si="10"/>
        <v>18</v>
      </c>
      <c r="AJ70" s="25">
        <v>125</v>
      </c>
      <c r="AK70" s="25">
        <v>161281</v>
      </c>
      <c r="AL70" s="25">
        <v>670705</v>
      </c>
      <c r="AM70" s="25">
        <v>147359</v>
      </c>
    </row>
    <row r="71" spans="11:39" ht="15">
      <c r="K71" s="25">
        <f t="shared" si="6"/>
        <v>19</v>
      </c>
      <c r="L71" s="25" t="s">
        <v>154</v>
      </c>
      <c r="M71" s="25" t="s">
        <v>154</v>
      </c>
      <c r="N71" s="25" t="s">
        <v>154</v>
      </c>
      <c r="O71" s="25" t="s">
        <v>154</v>
      </c>
      <c r="Q71" s="25">
        <f t="shared" si="7"/>
        <v>19</v>
      </c>
      <c r="R71" s="25" t="s">
        <v>154</v>
      </c>
      <c r="S71" s="25" t="s">
        <v>154</v>
      </c>
      <c r="T71" s="25" t="s">
        <v>154</v>
      </c>
      <c r="U71" s="25" t="s">
        <v>154</v>
      </c>
      <c r="W71" s="25">
        <f t="shared" si="8"/>
        <v>19</v>
      </c>
      <c r="X71" s="25" t="s">
        <v>154</v>
      </c>
      <c r="Y71" s="25" t="s">
        <v>154</v>
      </c>
      <c r="Z71" s="25" t="s">
        <v>154</v>
      </c>
      <c r="AA71" s="25" t="s">
        <v>154</v>
      </c>
      <c r="AC71" s="25">
        <f t="shared" si="9"/>
        <v>19</v>
      </c>
      <c r="AD71" s="25" t="s">
        <v>154</v>
      </c>
      <c r="AE71" s="25" t="s">
        <v>154</v>
      </c>
      <c r="AF71" s="25" t="s">
        <v>154</v>
      </c>
      <c r="AG71" s="25" t="s">
        <v>154</v>
      </c>
      <c r="AI71" s="25">
        <f t="shared" si="10"/>
        <v>19</v>
      </c>
      <c r="AJ71" s="25">
        <v>141</v>
      </c>
      <c r="AK71" s="25">
        <v>160953</v>
      </c>
      <c r="AL71" s="25">
        <v>663125</v>
      </c>
      <c r="AM71" s="25">
        <v>146703</v>
      </c>
    </row>
    <row r="72" spans="11:39" ht="15">
      <c r="K72" s="25">
        <f t="shared" si="6"/>
        <v>20</v>
      </c>
      <c r="L72" s="25" t="s">
        <v>154</v>
      </c>
      <c r="M72" s="25" t="s">
        <v>154</v>
      </c>
      <c r="N72" s="25" t="s">
        <v>154</v>
      </c>
      <c r="O72" s="25" t="s">
        <v>154</v>
      </c>
      <c r="Q72" s="25">
        <f t="shared" si="7"/>
        <v>20</v>
      </c>
      <c r="R72" s="25" t="s">
        <v>154</v>
      </c>
      <c r="S72" s="25" t="s">
        <v>154</v>
      </c>
      <c r="T72" s="25" t="s">
        <v>154</v>
      </c>
      <c r="U72" s="25" t="s">
        <v>154</v>
      </c>
      <c r="W72" s="25">
        <f t="shared" si="8"/>
        <v>20</v>
      </c>
      <c r="X72" s="25" t="s">
        <v>154</v>
      </c>
      <c r="Y72" s="25" t="s">
        <v>154</v>
      </c>
      <c r="Z72" s="25" t="s">
        <v>154</v>
      </c>
      <c r="AA72" s="25" t="s">
        <v>154</v>
      </c>
      <c r="AC72" s="25">
        <f t="shared" si="9"/>
        <v>20</v>
      </c>
      <c r="AD72" s="25" t="s">
        <v>154</v>
      </c>
      <c r="AE72" s="25" t="s">
        <v>154</v>
      </c>
      <c r="AF72" s="25" t="s">
        <v>154</v>
      </c>
      <c r="AG72" s="25" t="s">
        <v>154</v>
      </c>
      <c r="AI72" s="25">
        <f t="shared" si="10"/>
        <v>20</v>
      </c>
      <c r="AJ72" s="25">
        <v>140</v>
      </c>
      <c r="AK72" s="25">
        <v>161266</v>
      </c>
      <c r="AL72" s="25">
        <v>502485</v>
      </c>
      <c r="AM72" s="25">
        <v>146812</v>
      </c>
    </row>
    <row r="73" spans="11:39" ht="75">
      <c r="K73" s="40" t="s">
        <v>68</v>
      </c>
      <c r="L73" s="59">
        <f>F11</f>
        <v>15.5</v>
      </c>
      <c r="M73" s="59">
        <f>G11</f>
        <v>15.6</v>
      </c>
      <c r="N73" s="59">
        <f>H11</f>
        <v>67.5</v>
      </c>
      <c r="O73" s="59">
        <f>I11</f>
        <v>32.8</v>
      </c>
      <c r="Q73" s="40" t="s">
        <v>68</v>
      </c>
      <c r="R73" s="59">
        <f>F15</f>
        <v>139.9</v>
      </c>
      <c r="S73" s="59">
        <f>G15</f>
        <v>979.2</v>
      </c>
      <c r="T73" s="59">
        <f>H15</f>
        <v>1350</v>
      </c>
      <c r="U73" s="59">
        <f>I15</f>
        <v>1220</v>
      </c>
      <c r="W73" s="40" t="s">
        <v>68</v>
      </c>
      <c r="X73" s="59">
        <f>F19</f>
        <v>37.55</v>
      </c>
      <c r="Y73" s="59">
        <f>G19</f>
        <v>699.15</v>
      </c>
      <c r="Z73" s="59">
        <f>H19</f>
        <v>1677.35</v>
      </c>
      <c r="AA73" s="59">
        <f>I19</f>
        <v>181.25</v>
      </c>
      <c r="AC73" s="40" t="s">
        <v>68</v>
      </c>
      <c r="AD73" s="59">
        <f>F23</f>
        <v>15.6</v>
      </c>
      <c r="AE73" s="59">
        <f>G23</f>
        <v>16.45</v>
      </c>
      <c r="AF73" s="59">
        <f>H23</f>
        <v>59.25</v>
      </c>
      <c r="AG73" s="59">
        <f>I23</f>
        <v>28.15</v>
      </c>
      <c r="AI73" s="40" t="s">
        <v>68</v>
      </c>
      <c r="AJ73" s="25">
        <f>SUM(AJ52:AJ72)/20</f>
        <v>139.75</v>
      </c>
      <c r="AK73" s="25">
        <f>SUM(AK52:AK72)/20</f>
        <v>161153.85</v>
      </c>
      <c r="AL73" s="25">
        <f>SUM(AL52:AL72)/20</f>
        <v>686841.25</v>
      </c>
      <c r="AM73" s="25">
        <f>SUM(AM52:AM72)/20</f>
        <v>145027.05</v>
      </c>
    </row>
    <row r="74" spans="11:33" ht="15">
      <c r="K74" s="6" t="s">
        <v>98</v>
      </c>
      <c r="L74" s="26" t="s">
        <v>67</v>
      </c>
      <c r="M74" s="28"/>
      <c r="N74" s="28"/>
      <c r="O74" s="29"/>
      <c r="Q74" s="6" t="s">
        <v>101</v>
      </c>
      <c r="R74" s="26" t="s">
        <v>67</v>
      </c>
      <c r="S74" s="28"/>
      <c r="T74" s="28"/>
      <c r="U74" s="29"/>
      <c r="W74" s="6" t="s">
        <v>109</v>
      </c>
      <c r="X74" s="26" t="s">
        <v>67</v>
      </c>
      <c r="Y74" s="28"/>
      <c r="Z74" s="28"/>
      <c r="AA74" s="29"/>
      <c r="AC74" s="6" t="s">
        <v>140</v>
      </c>
      <c r="AD74" s="26" t="s">
        <v>67</v>
      </c>
      <c r="AE74" s="28"/>
      <c r="AF74" s="28"/>
      <c r="AG74" s="29"/>
    </row>
    <row r="75" spans="11:33" ht="15">
      <c r="K75" s="40" t="s">
        <v>96</v>
      </c>
      <c r="L75" s="6" t="s">
        <v>6</v>
      </c>
      <c r="M75" s="6" t="s">
        <v>7</v>
      </c>
      <c r="N75" s="6" t="s">
        <v>8</v>
      </c>
      <c r="O75" s="6" t="s">
        <v>49</v>
      </c>
      <c r="Q75" s="40" t="s">
        <v>96</v>
      </c>
      <c r="R75" s="6" t="s">
        <v>6</v>
      </c>
      <c r="S75" s="6" t="s">
        <v>7</v>
      </c>
      <c r="T75" s="6" t="s">
        <v>8</v>
      </c>
      <c r="U75" s="6" t="s">
        <v>49</v>
      </c>
      <c r="W75" s="40" t="s">
        <v>96</v>
      </c>
      <c r="X75" s="6" t="s">
        <v>6</v>
      </c>
      <c r="Y75" s="6" t="s">
        <v>7</v>
      </c>
      <c r="Z75" s="6" t="s">
        <v>8</v>
      </c>
      <c r="AA75" s="6" t="s">
        <v>49</v>
      </c>
      <c r="AC75" s="40" t="s">
        <v>96</v>
      </c>
      <c r="AD75" s="6" t="s">
        <v>6</v>
      </c>
      <c r="AE75" s="6" t="s">
        <v>7</v>
      </c>
      <c r="AF75" s="6" t="s">
        <v>8</v>
      </c>
      <c r="AG75" s="6" t="s">
        <v>49</v>
      </c>
    </row>
    <row r="76" spans="11:33" ht="15">
      <c r="K76" s="25">
        <v>1</v>
      </c>
      <c r="L76" s="25" t="s">
        <v>154</v>
      </c>
      <c r="M76" s="25" t="s">
        <v>154</v>
      </c>
      <c r="N76" s="25" t="s">
        <v>154</v>
      </c>
      <c r="O76" s="25" t="s">
        <v>154</v>
      </c>
      <c r="Q76" s="25">
        <v>1</v>
      </c>
      <c r="R76" s="25" t="s">
        <v>154</v>
      </c>
      <c r="S76" s="25" t="s">
        <v>154</v>
      </c>
      <c r="T76" s="25" t="s">
        <v>154</v>
      </c>
      <c r="U76" s="25" t="s">
        <v>154</v>
      </c>
      <c r="W76" s="25">
        <v>1</v>
      </c>
      <c r="X76" s="25">
        <v>15</v>
      </c>
      <c r="Y76" s="25">
        <v>297</v>
      </c>
      <c r="Z76" s="25">
        <v>344</v>
      </c>
      <c r="AA76" s="25">
        <v>94</v>
      </c>
      <c r="AC76" s="25">
        <v>1</v>
      </c>
      <c r="AD76" s="25" t="s">
        <v>154</v>
      </c>
      <c r="AE76" s="25" t="s">
        <v>154</v>
      </c>
      <c r="AF76" s="25" t="s">
        <v>154</v>
      </c>
      <c r="AG76" s="25" t="s">
        <v>154</v>
      </c>
    </row>
    <row r="77" spans="11:33" ht="15">
      <c r="K77" s="25">
        <f>K76+1</f>
        <v>2</v>
      </c>
      <c r="L77" s="25" t="s">
        <v>154</v>
      </c>
      <c r="M77" s="25" t="s">
        <v>154</v>
      </c>
      <c r="N77" s="25" t="s">
        <v>154</v>
      </c>
      <c r="O77" s="25" t="s">
        <v>154</v>
      </c>
      <c r="Q77" s="25">
        <f>Q76+1</f>
        <v>2</v>
      </c>
      <c r="R77" s="25" t="s">
        <v>154</v>
      </c>
      <c r="S77" s="25" t="s">
        <v>154</v>
      </c>
      <c r="T77" s="25" t="s">
        <v>154</v>
      </c>
      <c r="U77" s="25" t="s">
        <v>154</v>
      </c>
      <c r="W77" s="25">
        <f>W76+1</f>
        <v>2</v>
      </c>
      <c r="X77" s="25">
        <v>16</v>
      </c>
      <c r="Y77" s="25">
        <v>297</v>
      </c>
      <c r="Z77" s="25">
        <v>297</v>
      </c>
      <c r="AA77" s="25">
        <v>63</v>
      </c>
      <c r="AC77" s="25">
        <f>AC76+1</f>
        <v>2</v>
      </c>
      <c r="AD77" s="25" t="s">
        <v>154</v>
      </c>
      <c r="AE77" s="25" t="s">
        <v>154</v>
      </c>
      <c r="AF77" s="25" t="s">
        <v>154</v>
      </c>
      <c r="AG77" s="25" t="s">
        <v>154</v>
      </c>
    </row>
    <row r="78" spans="11:33" ht="15">
      <c r="K78" s="25">
        <f aca="true" t="shared" si="11" ref="K78:K95">K77+1</f>
        <v>3</v>
      </c>
      <c r="L78" s="25" t="s">
        <v>154</v>
      </c>
      <c r="M78" s="25" t="s">
        <v>154</v>
      </c>
      <c r="N78" s="25" t="s">
        <v>154</v>
      </c>
      <c r="O78" s="25" t="s">
        <v>154</v>
      </c>
      <c r="Q78" s="25">
        <f aca="true" t="shared" si="12" ref="Q78:Q95">Q77+1</f>
        <v>3</v>
      </c>
      <c r="R78" s="25" t="s">
        <v>154</v>
      </c>
      <c r="S78" s="25" t="s">
        <v>154</v>
      </c>
      <c r="T78" s="25" t="s">
        <v>154</v>
      </c>
      <c r="U78" s="25" t="s">
        <v>154</v>
      </c>
      <c r="W78" s="25">
        <f aca="true" t="shared" si="13" ref="W78:W95">W77+1</f>
        <v>3</v>
      </c>
      <c r="X78" s="25">
        <v>16</v>
      </c>
      <c r="Y78" s="25">
        <v>313</v>
      </c>
      <c r="Z78" s="25">
        <v>297</v>
      </c>
      <c r="AA78" s="25">
        <v>63</v>
      </c>
      <c r="AC78" s="25">
        <f aca="true" t="shared" si="14" ref="AC78:AC95">AC77+1</f>
        <v>3</v>
      </c>
      <c r="AD78" s="25" t="s">
        <v>154</v>
      </c>
      <c r="AE78" s="25" t="s">
        <v>154</v>
      </c>
      <c r="AF78" s="25" t="s">
        <v>154</v>
      </c>
      <c r="AG78" s="25" t="s">
        <v>154</v>
      </c>
    </row>
    <row r="79" spans="11:33" ht="15">
      <c r="K79" s="25">
        <f t="shared" si="11"/>
        <v>4</v>
      </c>
      <c r="L79" s="25" t="s">
        <v>154</v>
      </c>
      <c r="M79" s="25" t="s">
        <v>154</v>
      </c>
      <c r="N79" s="25" t="s">
        <v>154</v>
      </c>
      <c r="O79" s="25" t="s">
        <v>154</v>
      </c>
      <c r="Q79" s="25">
        <f t="shared" si="12"/>
        <v>4</v>
      </c>
      <c r="R79" s="25" t="s">
        <v>154</v>
      </c>
      <c r="S79" s="25" t="s">
        <v>154</v>
      </c>
      <c r="T79" s="25" t="s">
        <v>154</v>
      </c>
      <c r="U79" s="25" t="s">
        <v>154</v>
      </c>
      <c r="W79" s="25">
        <f t="shared" si="13"/>
        <v>4</v>
      </c>
      <c r="X79" s="25">
        <v>16</v>
      </c>
      <c r="Y79" s="25">
        <v>296</v>
      </c>
      <c r="Z79" s="25">
        <v>297</v>
      </c>
      <c r="AA79" s="25">
        <v>46</v>
      </c>
      <c r="AC79" s="25">
        <f t="shared" si="14"/>
        <v>4</v>
      </c>
      <c r="AD79" s="25" t="s">
        <v>154</v>
      </c>
      <c r="AE79" s="25" t="s">
        <v>154</v>
      </c>
      <c r="AF79" s="25" t="s">
        <v>154</v>
      </c>
      <c r="AG79" s="25" t="s">
        <v>154</v>
      </c>
    </row>
    <row r="80" spans="11:33" ht="15">
      <c r="K80" s="25">
        <f t="shared" si="11"/>
        <v>5</v>
      </c>
      <c r="L80" s="25" t="s">
        <v>154</v>
      </c>
      <c r="M80" s="25" t="s">
        <v>154</v>
      </c>
      <c r="N80" s="25" t="s">
        <v>154</v>
      </c>
      <c r="O80" s="25" t="s">
        <v>154</v>
      </c>
      <c r="Q80" s="25">
        <f t="shared" si="12"/>
        <v>5</v>
      </c>
      <c r="R80" s="25" t="s">
        <v>154</v>
      </c>
      <c r="S80" s="25" t="s">
        <v>154</v>
      </c>
      <c r="T80" s="25" t="s">
        <v>154</v>
      </c>
      <c r="U80" s="25" t="s">
        <v>154</v>
      </c>
      <c r="W80" s="25">
        <f t="shared" si="13"/>
        <v>5</v>
      </c>
      <c r="X80" s="25">
        <v>31</v>
      </c>
      <c r="Y80" s="25">
        <v>313</v>
      </c>
      <c r="Z80" s="25">
        <v>297</v>
      </c>
      <c r="AA80" s="25">
        <v>47</v>
      </c>
      <c r="AC80" s="25">
        <f t="shared" si="14"/>
        <v>5</v>
      </c>
      <c r="AD80" s="25" t="s">
        <v>154</v>
      </c>
      <c r="AE80" s="25" t="s">
        <v>154</v>
      </c>
      <c r="AF80" s="25" t="s">
        <v>154</v>
      </c>
      <c r="AG80" s="25" t="s">
        <v>154</v>
      </c>
    </row>
    <row r="81" spans="11:33" ht="15">
      <c r="K81" s="25">
        <f t="shared" si="11"/>
        <v>6</v>
      </c>
      <c r="L81" s="25" t="s">
        <v>154</v>
      </c>
      <c r="M81" s="25" t="s">
        <v>154</v>
      </c>
      <c r="N81" s="25" t="s">
        <v>154</v>
      </c>
      <c r="O81" s="25" t="s">
        <v>154</v>
      </c>
      <c r="Q81" s="25">
        <f t="shared" si="12"/>
        <v>6</v>
      </c>
      <c r="R81" s="25" t="s">
        <v>154</v>
      </c>
      <c r="S81" s="25" t="s">
        <v>154</v>
      </c>
      <c r="T81" s="25" t="s">
        <v>154</v>
      </c>
      <c r="U81" s="25" t="s">
        <v>154</v>
      </c>
      <c r="W81" s="25">
        <f t="shared" si="13"/>
        <v>6</v>
      </c>
      <c r="X81" s="25">
        <v>31</v>
      </c>
      <c r="Y81" s="25">
        <v>312</v>
      </c>
      <c r="Z81" s="25">
        <v>344</v>
      </c>
      <c r="AA81" s="25">
        <v>47</v>
      </c>
      <c r="AC81" s="25">
        <f t="shared" si="14"/>
        <v>6</v>
      </c>
      <c r="AD81" s="25" t="s">
        <v>154</v>
      </c>
      <c r="AE81" s="25" t="s">
        <v>154</v>
      </c>
      <c r="AF81" s="25" t="s">
        <v>154</v>
      </c>
      <c r="AG81" s="25" t="s">
        <v>154</v>
      </c>
    </row>
    <row r="82" spans="11:33" ht="15">
      <c r="K82" s="25">
        <f t="shared" si="11"/>
        <v>7</v>
      </c>
      <c r="L82" s="25" t="s">
        <v>154</v>
      </c>
      <c r="M82" s="25" t="s">
        <v>154</v>
      </c>
      <c r="N82" s="25" t="s">
        <v>154</v>
      </c>
      <c r="O82" s="25" t="s">
        <v>154</v>
      </c>
      <c r="Q82" s="25">
        <f t="shared" si="12"/>
        <v>7</v>
      </c>
      <c r="R82" s="25" t="s">
        <v>154</v>
      </c>
      <c r="S82" s="25" t="s">
        <v>154</v>
      </c>
      <c r="T82" s="25" t="s">
        <v>154</v>
      </c>
      <c r="U82" s="25" t="s">
        <v>154</v>
      </c>
      <c r="W82" s="25">
        <f t="shared" si="13"/>
        <v>7</v>
      </c>
      <c r="X82" s="25">
        <v>15</v>
      </c>
      <c r="Y82" s="25">
        <v>296</v>
      </c>
      <c r="Z82" s="25">
        <v>282</v>
      </c>
      <c r="AA82" s="25">
        <v>63</v>
      </c>
      <c r="AC82" s="25">
        <f t="shared" si="14"/>
        <v>7</v>
      </c>
      <c r="AD82" s="25" t="s">
        <v>154</v>
      </c>
      <c r="AE82" s="25" t="s">
        <v>154</v>
      </c>
      <c r="AF82" s="25" t="s">
        <v>154</v>
      </c>
      <c r="AG82" s="25" t="s">
        <v>154</v>
      </c>
    </row>
    <row r="83" spans="11:33" ht="15">
      <c r="K83" s="25">
        <f t="shared" si="11"/>
        <v>8</v>
      </c>
      <c r="L83" s="25" t="s">
        <v>154</v>
      </c>
      <c r="M83" s="25" t="s">
        <v>154</v>
      </c>
      <c r="N83" s="25" t="s">
        <v>154</v>
      </c>
      <c r="O83" s="25" t="s">
        <v>154</v>
      </c>
      <c r="Q83" s="25">
        <f t="shared" si="12"/>
        <v>8</v>
      </c>
      <c r="R83" s="25" t="s">
        <v>154</v>
      </c>
      <c r="S83" s="25" t="s">
        <v>154</v>
      </c>
      <c r="T83" s="25" t="s">
        <v>154</v>
      </c>
      <c r="U83" s="25" t="s">
        <v>154</v>
      </c>
      <c r="W83" s="25">
        <f t="shared" si="13"/>
        <v>8</v>
      </c>
      <c r="X83" s="25">
        <v>15</v>
      </c>
      <c r="Y83" s="25">
        <v>296</v>
      </c>
      <c r="Z83" s="25">
        <v>297</v>
      </c>
      <c r="AA83" s="25">
        <v>63</v>
      </c>
      <c r="AC83" s="25">
        <f t="shared" si="14"/>
        <v>8</v>
      </c>
      <c r="AD83" s="25" t="s">
        <v>154</v>
      </c>
      <c r="AE83" s="25" t="s">
        <v>154</v>
      </c>
      <c r="AF83" s="25" t="s">
        <v>154</v>
      </c>
      <c r="AG83" s="25" t="s">
        <v>154</v>
      </c>
    </row>
    <row r="84" spans="11:33" ht="15">
      <c r="K84" s="25">
        <f t="shared" si="11"/>
        <v>9</v>
      </c>
      <c r="L84" s="25" t="s">
        <v>154</v>
      </c>
      <c r="M84" s="25" t="s">
        <v>154</v>
      </c>
      <c r="N84" s="25" t="s">
        <v>154</v>
      </c>
      <c r="O84" s="25" t="s">
        <v>154</v>
      </c>
      <c r="Q84" s="25">
        <f t="shared" si="12"/>
        <v>9</v>
      </c>
      <c r="R84" s="25" t="s">
        <v>154</v>
      </c>
      <c r="S84" s="25" t="s">
        <v>154</v>
      </c>
      <c r="T84" s="25" t="s">
        <v>154</v>
      </c>
      <c r="U84" s="25" t="s">
        <v>154</v>
      </c>
      <c r="W84" s="25">
        <f t="shared" si="13"/>
        <v>9</v>
      </c>
      <c r="X84" s="25">
        <v>16</v>
      </c>
      <c r="Y84" s="25">
        <v>297</v>
      </c>
      <c r="Z84" s="25">
        <v>296</v>
      </c>
      <c r="AA84" s="25">
        <v>47</v>
      </c>
      <c r="AC84" s="25">
        <f t="shared" si="14"/>
        <v>9</v>
      </c>
      <c r="AD84" s="25" t="s">
        <v>154</v>
      </c>
      <c r="AE84" s="25" t="s">
        <v>154</v>
      </c>
      <c r="AF84" s="25" t="s">
        <v>154</v>
      </c>
      <c r="AG84" s="25" t="s">
        <v>154</v>
      </c>
    </row>
    <row r="85" spans="11:33" ht="15">
      <c r="K85" s="25">
        <f t="shared" si="11"/>
        <v>10</v>
      </c>
      <c r="L85" s="25" t="s">
        <v>154</v>
      </c>
      <c r="M85" s="25" t="s">
        <v>154</v>
      </c>
      <c r="N85" s="25" t="s">
        <v>154</v>
      </c>
      <c r="O85" s="25" t="s">
        <v>154</v>
      </c>
      <c r="Q85" s="25">
        <f t="shared" si="12"/>
        <v>10</v>
      </c>
      <c r="R85" s="25" t="s">
        <v>154</v>
      </c>
      <c r="S85" s="25" t="s">
        <v>154</v>
      </c>
      <c r="T85" s="25" t="s">
        <v>154</v>
      </c>
      <c r="U85" s="25" t="s">
        <v>154</v>
      </c>
      <c r="W85" s="25">
        <f t="shared" si="13"/>
        <v>10</v>
      </c>
      <c r="X85" s="25">
        <v>16</v>
      </c>
      <c r="Y85" s="25">
        <v>297</v>
      </c>
      <c r="Z85" s="25">
        <v>281</v>
      </c>
      <c r="AA85" s="25">
        <v>62</v>
      </c>
      <c r="AC85" s="25">
        <f t="shared" si="14"/>
        <v>10</v>
      </c>
      <c r="AD85" s="25" t="s">
        <v>154</v>
      </c>
      <c r="AE85" s="25" t="s">
        <v>154</v>
      </c>
      <c r="AF85" s="25" t="s">
        <v>154</v>
      </c>
      <c r="AG85" s="25" t="s">
        <v>154</v>
      </c>
    </row>
    <row r="86" spans="11:33" ht="15">
      <c r="K86" s="25">
        <f t="shared" si="11"/>
        <v>11</v>
      </c>
      <c r="L86" s="25" t="s">
        <v>154</v>
      </c>
      <c r="M86" s="25" t="s">
        <v>154</v>
      </c>
      <c r="N86" s="25" t="s">
        <v>154</v>
      </c>
      <c r="O86" s="25" t="s">
        <v>154</v>
      </c>
      <c r="Q86" s="25">
        <f t="shared" si="12"/>
        <v>11</v>
      </c>
      <c r="R86" s="25" t="s">
        <v>154</v>
      </c>
      <c r="S86" s="25" t="s">
        <v>154</v>
      </c>
      <c r="T86" s="25" t="s">
        <v>154</v>
      </c>
      <c r="U86" s="25" t="s">
        <v>154</v>
      </c>
      <c r="W86" s="25">
        <f t="shared" si="13"/>
        <v>11</v>
      </c>
      <c r="X86" s="25">
        <v>16</v>
      </c>
      <c r="Y86" s="25">
        <v>297</v>
      </c>
      <c r="Z86" s="25">
        <v>297</v>
      </c>
      <c r="AA86" s="25">
        <v>47</v>
      </c>
      <c r="AC86" s="25">
        <f t="shared" si="14"/>
        <v>11</v>
      </c>
      <c r="AD86" s="25" t="s">
        <v>154</v>
      </c>
      <c r="AE86" s="25" t="s">
        <v>154</v>
      </c>
      <c r="AF86" s="25" t="s">
        <v>154</v>
      </c>
      <c r="AG86" s="25" t="s">
        <v>154</v>
      </c>
    </row>
    <row r="87" spans="11:33" ht="15">
      <c r="K87" s="25">
        <f t="shared" si="11"/>
        <v>12</v>
      </c>
      <c r="L87" s="25" t="s">
        <v>154</v>
      </c>
      <c r="M87" s="25" t="s">
        <v>154</v>
      </c>
      <c r="N87" s="25" t="s">
        <v>154</v>
      </c>
      <c r="O87" s="25" t="s">
        <v>154</v>
      </c>
      <c r="Q87" s="25">
        <f t="shared" si="12"/>
        <v>12</v>
      </c>
      <c r="R87" s="25" t="s">
        <v>154</v>
      </c>
      <c r="S87" s="25" t="s">
        <v>154</v>
      </c>
      <c r="T87" s="25" t="s">
        <v>154</v>
      </c>
      <c r="U87" s="25" t="s">
        <v>154</v>
      </c>
      <c r="W87" s="25">
        <f t="shared" si="13"/>
        <v>12</v>
      </c>
      <c r="X87" s="25">
        <v>16</v>
      </c>
      <c r="Y87" s="25">
        <v>297</v>
      </c>
      <c r="Z87" s="25">
        <v>297</v>
      </c>
      <c r="AA87" s="25">
        <v>63</v>
      </c>
      <c r="AC87" s="25">
        <f t="shared" si="14"/>
        <v>12</v>
      </c>
      <c r="AD87" s="25" t="s">
        <v>154</v>
      </c>
      <c r="AE87" s="25" t="s">
        <v>154</v>
      </c>
      <c r="AF87" s="25" t="s">
        <v>154</v>
      </c>
      <c r="AG87" s="25" t="s">
        <v>154</v>
      </c>
    </row>
    <row r="88" spans="11:33" ht="15">
      <c r="K88" s="25">
        <f t="shared" si="11"/>
        <v>13</v>
      </c>
      <c r="L88" s="25" t="s">
        <v>154</v>
      </c>
      <c r="M88" s="25" t="s">
        <v>154</v>
      </c>
      <c r="N88" s="25" t="s">
        <v>154</v>
      </c>
      <c r="O88" s="25" t="s">
        <v>154</v>
      </c>
      <c r="Q88" s="25">
        <f t="shared" si="12"/>
        <v>13</v>
      </c>
      <c r="R88" s="25" t="s">
        <v>154</v>
      </c>
      <c r="S88" s="25" t="s">
        <v>154</v>
      </c>
      <c r="T88" s="25" t="s">
        <v>154</v>
      </c>
      <c r="U88" s="25" t="s">
        <v>154</v>
      </c>
      <c r="W88" s="25">
        <f t="shared" si="13"/>
        <v>13</v>
      </c>
      <c r="X88" s="25">
        <v>15</v>
      </c>
      <c r="Y88" s="25">
        <v>297</v>
      </c>
      <c r="Z88" s="25">
        <v>282</v>
      </c>
      <c r="AA88" s="25">
        <v>62</v>
      </c>
      <c r="AC88" s="25">
        <f t="shared" si="14"/>
        <v>13</v>
      </c>
      <c r="AD88" s="25" t="s">
        <v>154</v>
      </c>
      <c r="AE88" s="25" t="s">
        <v>154</v>
      </c>
      <c r="AF88" s="25" t="s">
        <v>154</v>
      </c>
      <c r="AG88" s="25" t="s">
        <v>154</v>
      </c>
    </row>
    <row r="89" spans="11:33" ht="15">
      <c r="K89" s="25">
        <f t="shared" si="11"/>
        <v>14</v>
      </c>
      <c r="L89" s="25" t="s">
        <v>154</v>
      </c>
      <c r="M89" s="25" t="s">
        <v>154</v>
      </c>
      <c r="N89" s="25" t="s">
        <v>154</v>
      </c>
      <c r="O89" s="25" t="s">
        <v>154</v>
      </c>
      <c r="Q89" s="25">
        <f t="shared" si="12"/>
        <v>14</v>
      </c>
      <c r="R89" s="25" t="s">
        <v>154</v>
      </c>
      <c r="S89" s="25" t="s">
        <v>154</v>
      </c>
      <c r="T89" s="25" t="s">
        <v>154</v>
      </c>
      <c r="U89" s="25" t="s">
        <v>154</v>
      </c>
      <c r="W89" s="25">
        <f t="shared" si="13"/>
        <v>14</v>
      </c>
      <c r="X89" s="25">
        <v>16</v>
      </c>
      <c r="Y89" s="25">
        <v>313</v>
      </c>
      <c r="Z89" s="25">
        <v>344</v>
      </c>
      <c r="AA89" s="25">
        <v>62</v>
      </c>
      <c r="AC89" s="25">
        <f t="shared" si="14"/>
        <v>14</v>
      </c>
      <c r="AD89" s="25" t="s">
        <v>154</v>
      </c>
      <c r="AE89" s="25" t="s">
        <v>154</v>
      </c>
      <c r="AF89" s="25" t="s">
        <v>154</v>
      </c>
      <c r="AG89" s="25" t="s">
        <v>154</v>
      </c>
    </row>
    <row r="90" spans="11:33" ht="15">
      <c r="K90" s="25">
        <f t="shared" si="11"/>
        <v>15</v>
      </c>
      <c r="L90" s="25" t="s">
        <v>154</v>
      </c>
      <c r="M90" s="25" t="s">
        <v>154</v>
      </c>
      <c r="N90" s="25" t="s">
        <v>154</v>
      </c>
      <c r="O90" s="25" t="s">
        <v>154</v>
      </c>
      <c r="Q90" s="25">
        <f t="shared" si="12"/>
        <v>15</v>
      </c>
      <c r="R90" s="25" t="s">
        <v>154</v>
      </c>
      <c r="S90" s="25" t="s">
        <v>154</v>
      </c>
      <c r="T90" s="25" t="s">
        <v>154</v>
      </c>
      <c r="U90" s="25" t="s">
        <v>154</v>
      </c>
      <c r="W90" s="25">
        <f t="shared" si="13"/>
        <v>15</v>
      </c>
      <c r="X90" s="25">
        <v>15</v>
      </c>
      <c r="Y90" s="25">
        <v>297</v>
      </c>
      <c r="Z90" s="25">
        <v>382</v>
      </c>
      <c r="AA90" s="25">
        <v>47</v>
      </c>
      <c r="AC90" s="25">
        <f t="shared" si="14"/>
        <v>15</v>
      </c>
      <c r="AD90" s="25" t="s">
        <v>154</v>
      </c>
      <c r="AE90" s="25" t="s">
        <v>154</v>
      </c>
      <c r="AF90" s="25" t="s">
        <v>154</v>
      </c>
      <c r="AG90" s="25" t="s">
        <v>154</v>
      </c>
    </row>
    <row r="91" spans="11:33" ht="15">
      <c r="K91" s="25">
        <f t="shared" si="11"/>
        <v>16</v>
      </c>
      <c r="L91" s="25" t="s">
        <v>154</v>
      </c>
      <c r="M91" s="25" t="s">
        <v>154</v>
      </c>
      <c r="N91" s="25" t="s">
        <v>154</v>
      </c>
      <c r="O91" s="25" t="s">
        <v>154</v>
      </c>
      <c r="Q91" s="25">
        <f t="shared" si="12"/>
        <v>16</v>
      </c>
      <c r="R91" s="25" t="s">
        <v>154</v>
      </c>
      <c r="S91" s="25" t="s">
        <v>154</v>
      </c>
      <c r="T91" s="25" t="s">
        <v>154</v>
      </c>
      <c r="U91" s="25" t="s">
        <v>154</v>
      </c>
      <c r="W91" s="25">
        <f t="shared" si="13"/>
        <v>16</v>
      </c>
      <c r="X91" s="25">
        <v>15</v>
      </c>
      <c r="Y91" s="25">
        <v>297</v>
      </c>
      <c r="Z91" s="25">
        <v>281</v>
      </c>
      <c r="AA91" s="25">
        <v>63</v>
      </c>
      <c r="AC91" s="25">
        <f t="shared" si="14"/>
        <v>16</v>
      </c>
      <c r="AD91" s="25" t="s">
        <v>154</v>
      </c>
      <c r="AE91" s="25" t="s">
        <v>154</v>
      </c>
      <c r="AF91" s="25" t="s">
        <v>154</v>
      </c>
      <c r="AG91" s="25" t="s">
        <v>154</v>
      </c>
    </row>
    <row r="92" spans="11:33" ht="15">
      <c r="K92" s="25">
        <f t="shared" si="11"/>
        <v>17</v>
      </c>
      <c r="L92" s="25" t="s">
        <v>154</v>
      </c>
      <c r="M92" s="25" t="s">
        <v>154</v>
      </c>
      <c r="N92" s="25" t="s">
        <v>154</v>
      </c>
      <c r="O92" s="25" t="s">
        <v>154</v>
      </c>
      <c r="Q92" s="25">
        <f t="shared" si="12"/>
        <v>17</v>
      </c>
      <c r="R92" s="25" t="s">
        <v>154</v>
      </c>
      <c r="S92" s="25" t="s">
        <v>154</v>
      </c>
      <c r="T92" s="25" t="s">
        <v>154</v>
      </c>
      <c r="U92" s="25" t="s">
        <v>154</v>
      </c>
      <c r="W92" s="25">
        <f t="shared" si="13"/>
        <v>17</v>
      </c>
      <c r="X92" s="25">
        <v>16</v>
      </c>
      <c r="Y92" s="25">
        <v>297</v>
      </c>
      <c r="Z92" s="25">
        <v>281</v>
      </c>
      <c r="AA92" s="25">
        <v>62</v>
      </c>
      <c r="AC92" s="25">
        <f t="shared" si="14"/>
        <v>17</v>
      </c>
      <c r="AD92" s="25" t="s">
        <v>154</v>
      </c>
      <c r="AE92" s="25" t="s">
        <v>154</v>
      </c>
      <c r="AF92" s="25" t="s">
        <v>154</v>
      </c>
      <c r="AG92" s="25" t="s">
        <v>154</v>
      </c>
    </row>
    <row r="93" spans="11:33" ht="15">
      <c r="K93" s="25">
        <f t="shared" si="11"/>
        <v>18</v>
      </c>
      <c r="L93" s="25" t="s">
        <v>154</v>
      </c>
      <c r="M93" s="25" t="s">
        <v>154</v>
      </c>
      <c r="N93" s="25" t="s">
        <v>154</v>
      </c>
      <c r="O93" s="25" t="s">
        <v>154</v>
      </c>
      <c r="Q93" s="25">
        <f t="shared" si="12"/>
        <v>18</v>
      </c>
      <c r="R93" s="25" t="s">
        <v>154</v>
      </c>
      <c r="S93" s="25" t="s">
        <v>154</v>
      </c>
      <c r="T93" s="25" t="s">
        <v>154</v>
      </c>
      <c r="U93" s="25" t="s">
        <v>154</v>
      </c>
      <c r="W93" s="25">
        <f t="shared" si="13"/>
        <v>18</v>
      </c>
      <c r="X93" s="25">
        <v>16</v>
      </c>
      <c r="Y93" s="25">
        <v>312</v>
      </c>
      <c r="Z93" s="25">
        <v>297</v>
      </c>
      <c r="AA93" s="25">
        <v>63</v>
      </c>
      <c r="AC93" s="25">
        <f t="shared" si="14"/>
        <v>18</v>
      </c>
      <c r="AD93" s="25" t="s">
        <v>154</v>
      </c>
      <c r="AE93" s="25" t="s">
        <v>154</v>
      </c>
      <c r="AF93" s="25" t="s">
        <v>154</v>
      </c>
      <c r="AG93" s="25" t="s">
        <v>154</v>
      </c>
    </row>
    <row r="94" spans="11:33" ht="15">
      <c r="K94" s="25">
        <f t="shared" si="11"/>
        <v>19</v>
      </c>
      <c r="L94" s="25" t="s">
        <v>154</v>
      </c>
      <c r="M94" s="25" t="s">
        <v>154</v>
      </c>
      <c r="N94" s="25" t="s">
        <v>154</v>
      </c>
      <c r="O94" s="25" t="s">
        <v>154</v>
      </c>
      <c r="Q94" s="25">
        <f t="shared" si="12"/>
        <v>19</v>
      </c>
      <c r="R94" s="25" t="s">
        <v>154</v>
      </c>
      <c r="S94" s="25" t="s">
        <v>154</v>
      </c>
      <c r="T94" s="25" t="s">
        <v>154</v>
      </c>
      <c r="U94" s="25" t="s">
        <v>154</v>
      </c>
      <c r="W94" s="25">
        <f t="shared" si="13"/>
        <v>19</v>
      </c>
      <c r="X94" s="25">
        <v>16</v>
      </c>
      <c r="Y94" s="25">
        <v>313</v>
      </c>
      <c r="Z94" s="25">
        <v>343</v>
      </c>
      <c r="AA94" s="25">
        <v>63</v>
      </c>
      <c r="AC94" s="25">
        <f t="shared" si="14"/>
        <v>19</v>
      </c>
      <c r="AD94" s="25" t="s">
        <v>154</v>
      </c>
      <c r="AE94" s="25" t="s">
        <v>154</v>
      </c>
      <c r="AF94" s="25" t="s">
        <v>154</v>
      </c>
      <c r="AG94" s="25" t="s">
        <v>154</v>
      </c>
    </row>
    <row r="95" spans="11:33" ht="15">
      <c r="K95" s="25">
        <f t="shared" si="11"/>
        <v>20</v>
      </c>
      <c r="L95" s="25" t="s">
        <v>154</v>
      </c>
      <c r="M95" s="25" t="s">
        <v>154</v>
      </c>
      <c r="N95" s="25" t="s">
        <v>154</v>
      </c>
      <c r="O95" s="25" t="s">
        <v>154</v>
      </c>
      <c r="Q95" s="25">
        <f t="shared" si="12"/>
        <v>20</v>
      </c>
      <c r="R95" s="25" t="s">
        <v>154</v>
      </c>
      <c r="S95" s="25" t="s">
        <v>154</v>
      </c>
      <c r="T95" s="25" t="s">
        <v>154</v>
      </c>
      <c r="U95" s="25" t="s">
        <v>154</v>
      </c>
      <c r="W95" s="25">
        <f t="shared" si="13"/>
        <v>20</v>
      </c>
      <c r="X95" s="25">
        <v>15</v>
      </c>
      <c r="Y95" s="25">
        <v>297</v>
      </c>
      <c r="Z95" s="25">
        <v>297</v>
      </c>
      <c r="AA95" s="25">
        <v>47</v>
      </c>
      <c r="AC95" s="25">
        <f t="shared" si="14"/>
        <v>20</v>
      </c>
      <c r="AD95" s="25" t="s">
        <v>154</v>
      </c>
      <c r="AE95" s="25" t="s">
        <v>154</v>
      </c>
      <c r="AF95" s="25" t="s">
        <v>154</v>
      </c>
      <c r="AG95" s="25" t="s">
        <v>154</v>
      </c>
    </row>
    <row r="96" spans="11:33" ht="75">
      <c r="K96" s="40" t="s">
        <v>68</v>
      </c>
      <c r="L96" s="59">
        <f>F12</f>
        <v>15.6</v>
      </c>
      <c r="M96" s="59">
        <f>G12</f>
        <v>17.25</v>
      </c>
      <c r="N96" s="59">
        <f>H12</f>
        <v>60.9</v>
      </c>
      <c r="O96" s="59">
        <f>I12</f>
        <v>32</v>
      </c>
      <c r="Q96" s="40" t="s">
        <v>68</v>
      </c>
      <c r="R96" s="59">
        <f>F16</f>
        <v>139.8</v>
      </c>
      <c r="S96" s="59">
        <f>G16</f>
        <v>979.2</v>
      </c>
      <c r="T96" s="59">
        <f>H16</f>
        <v>914</v>
      </c>
      <c r="U96" s="59">
        <f>I16</f>
        <v>655.1</v>
      </c>
      <c r="W96" s="40" t="s">
        <v>68</v>
      </c>
      <c r="X96" s="25">
        <f>SUM(X75:X95)/20</f>
        <v>17.15</v>
      </c>
      <c r="Y96" s="25">
        <f>SUM(Y75:Y95)/20</f>
        <v>301.55</v>
      </c>
      <c r="Z96" s="25">
        <f>SUM(Z75:Z95)/20</f>
        <v>306.65</v>
      </c>
      <c r="AA96" s="25">
        <f>SUM(AA75:AA95)/20</f>
        <v>58.7</v>
      </c>
      <c r="AC96" s="40" t="s">
        <v>68</v>
      </c>
      <c r="AD96" s="59">
        <f>F24</f>
        <v>1393.75</v>
      </c>
      <c r="AE96" s="59">
        <f>G24</f>
        <v>609307.1</v>
      </c>
      <c r="AF96" s="59">
        <f>H24</f>
        <v>3753969</v>
      </c>
      <c r="AG96" s="59">
        <f>I24</f>
        <v>7258440.6</v>
      </c>
    </row>
    <row r="97" spans="11:33" ht="15">
      <c r="K97" s="6" t="s">
        <v>99</v>
      </c>
      <c r="L97" s="26" t="s">
        <v>67</v>
      </c>
      <c r="M97" s="28"/>
      <c r="N97" s="28"/>
      <c r="O97" s="29"/>
      <c r="Q97" s="6" t="s">
        <v>100</v>
      </c>
      <c r="R97" s="26" t="s">
        <v>67</v>
      </c>
      <c r="S97" s="28"/>
      <c r="T97" s="28"/>
      <c r="U97" s="29"/>
      <c r="W97" s="6" t="s">
        <v>139</v>
      </c>
      <c r="X97" s="26" t="s">
        <v>67</v>
      </c>
      <c r="Y97" s="28"/>
      <c r="Z97" s="28"/>
      <c r="AA97" s="29"/>
      <c r="AC97" s="6" t="s">
        <v>157</v>
      </c>
      <c r="AD97" s="26" t="s">
        <v>67</v>
      </c>
      <c r="AE97" s="28"/>
      <c r="AF97" s="28"/>
      <c r="AG97" s="29"/>
    </row>
    <row r="98" spans="11:33" ht="15">
      <c r="K98" s="40" t="s">
        <v>96</v>
      </c>
      <c r="L98" s="6" t="s">
        <v>6</v>
      </c>
      <c r="M98" s="6" t="s">
        <v>7</v>
      </c>
      <c r="N98" s="6" t="s">
        <v>8</v>
      </c>
      <c r="O98" s="6" t="s">
        <v>49</v>
      </c>
      <c r="Q98" s="40" t="s">
        <v>96</v>
      </c>
      <c r="R98" s="6" t="s">
        <v>6</v>
      </c>
      <c r="S98" s="6" t="s">
        <v>7</v>
      </c>
      <c r="T98" s="6" t="s">
        <v>8</v>
      </c>
      <c r="U98" s="6" t="s">
        <v>49</v>
      </c>
      <c r="W98" s="40" t="s">
        <v>96</v>
      </c>
      <c r="X98" s="6" t="s">
        <v>6</v>
      </c>
      <c r="Y98" s="6" t="s">
        <v>7</v>
      </c>
      <c r="Z98" s="6" t="s">
        <v>8</v>
      </c>
      <c r="AA98" s="6" t="s">
        <v>49</v>
      </c>
      <c r="AC98" s="40" t="s">
        <v>96</v>
      </c>
      <c r="AD98" s="6" t="s">
        <v>6</v>
      </c>
      <c r="AE98" s="6" t="s">
        <v>7</v>
      </c>
      <c r="AF98" s="6" t="s">
        <v>8</v>
      </c>
      <c r="AG98" s="6" t="s">
        <v>49</v>
      </c>
    </row>
    <row r="99" spans="11:33" ht="15">
      <c r="K99" s="25">
        <v>1</v>
      </c>
      <c r="L99" s="25" t="s">
        <v>154</v>
      </c>
      <c r="M99" s="25" t="s">
        <v>154</v>
      </c>
      <c r="N99" s="25" t="s">
        <v>154</v>
      </c>
      <c r="O99" s="25" t="s">
        <v>154</v>
      </c>
      <c r="Q99" s="25">
        <v>1</v>
      </c>
      <c r="R99" s="25" t="s">
        <v>154</v>
      </c>
      <c r="S99" s="25" t="s">
        <v>154</v>
      </c>
      <c r="T99" s="25" t="s">
        <v>154</v>
      </c>
      <c r="U99" s="25" t="s">
        <v>154</v>
      </c>
      <c r="W99" s="25">
        <v>1</v>
      </c>
      <c r="X99" s="25">
        <v>15</v>
      </c>
      <c r="Y99" s="25">
        <v>188</v>
      </c>
      <c r="Z99" s="25">
        <v>78</v>
      </c>
      <c r="AA99" s="25">
        <v>78</v>
      </c>
      <c r="AC99" s="25">
        <v>1</v>
      </c>
      <c r="AD99" s="25" t="s">
        <v>154</v>
      </c>
      <c r="AE99" s="25" t="s">
        <v>154</v>
      </c>
      <c r="AF99" s="25" t="s">
        <v>154</v>
      </c>
      <c r="AG99" s="25" t="s">
        <v>154</v>
      </c>
    </row>
    <row r="100" spans="11:33" ht="15">
      <c r="K100" s="25">
        <f>K99+1</f>
        <v>2</v>
      </c>
      <c r="L100" s="25" t="s">
        <v>154</v>
      </c>
      <c r="M100" s="25" t="s">
        <v>154</v>
      </c>
      <c r="N100" s="25" t="s">
        <v>154</v>
      </c>
      <c r="O100" s="25" t="s">
        <v>154</v>
      </c>
      <c r="Q100" s="25">
        <f>Q99+1</f>
        <v>2</v>
      </c>
      <c r="R100" s="25" t="s">
        <v>154</v>
      </c>
      <c r="S100" s="25" t="s">
        <v>154</v>
      </c>
      <c r="T100" s="25" t="s">
        <v>154</v>
      </c>
      <c r="U100" s="25" t="s">
        <v>154</v>
      </c>
      <c r="W100" s="25">
        <f>W99+1</f>
        <v>2</v>
      </c>
      <c r="X100" s="25">
        <v>16</v>
      </c>
      <c r="Y100" s="25">
        <v>188</v>
      </c>
      <c r="Z100" s="25">
        <v>78</v>
      </c>
      <c r="AA100" s="25">
        <v>67</v>
      </c>
      <c r="AC100" s="25">
        <f>AC99+1</f>
        <v>2</v>
      </c>
      <c r="AD100" s="25" t="s">
        <v>154</v>
      </c>
      <c r="AE100" s="25" t="s">
        <v>154</v>
      </c>
      <c r="AF100" s="25" t="s">
        <v>154</v>
      </c>
      <c r="AG100" s="25" t="s">
        <v>154</v>
      </c>
    </row>
    <row r="101" spans="11:33" ht="15">
      <c r="K101" s="25">
        <f aca="true" t="shared" si="15" ref="K101:K118">K100+1</f>
        <v>3</v>
      </c>
      <c r="L101" s="25" t="s">
        <v>154</v>
      </c>
      <c r="M101" s="25" t="s">
        <v>154</v>
      </c>
      <c r="N101" s="25" t="s">
        <v>154</v>
      </c>
      <c r="O101" s="25" t="s">
        <v>154</v>
      </c>
      <c r="Q101" s="25">
        <f aca="true" t="shared" si="16" ref="Q101:Q118">Q100+1</f>
        <v>3</v>
      </c>
      <c r="R101" s="25" t="s">
        <v>154</v>
      </c>
      <c r="S101" s="25" t="s">
        <v>154</v>
      </c>
      <c r="T101" s="25" t="s">
        <v>154</v>
      </c>
      <c r="U101" s="25" t="s">
        <v>154</v>
      </c>
      <c r="W101" s="25">
        <f aca="true" t="shared" si="17" ref="W101:W118">W100+1</f>
        <v>3</v>
      </c>
      <c r="X101" s="25">
        <v>15</v>
      </c>
      <c r="Y101" s="25">
        <v>188</v>
      </c>
      <c r="Z101" s="25">
        <v>78</v>
      </c>
      <c r="AA101" s="25">
        <v>62</v>
      </c>
      <c r="AC101" s="25">
        <f aca="true" t="shared" si="18" ref="AC101:AC118">AC100+1</f>
        <v>3</v>
      </c>
      <c r="AD101" s="25" t="s">
        <v>154</v>
      </c>
      <c r="AE101" s="25" t="s">
        <v>154</v>
      </c>
      <c r="AF101" s="25" t="s">
        <v>154</v>
      </c>
      <c r="AG101" s="25" t="s">
        <v>154</v>
      </c>
    </row>
    <row r="102" spans="11:33" ht="15">
      <c r="K102" s="25">
        <f t="shared" si="15"/>
        <v>4</v>
      </c>
      <c r="L102" s="25" t="s">
        <v>154</v>
      </c>
      <c r="M102" s="25" t="s">
        <v>154</v>
      </c>
      <c r="N102" s="25" t="s">
        <v>154</v>
      </c>
      <c r="O102" s="25" t="s">
        <v>154</v>
      </c>
      <c r="Q102" s="25">
        <f t="shared" si="16"/>
        <v>4</v>
      </c>
      <c r="R102" s="25" t="s">
        <v>154</v>
      </c>
      <c r="S102" s="25" t="s">
        <v>154</v>
      </c>
      <c r="T102" s="25" t="s">
        <v>154</v>
      </c>
      <c r="U102" s="25" t="s">
        <v>154</v>
      </c>
      <c r="W102" s="25">
        <f t="shared" si="17"/>
        <v>4</v>
      </c>
      <c r="X102" s="25">
        <v>16</v>
      </c>
      <c r="Y102" s="25">
        <v>187</v>
      </c>
      <c r="Z102" s="25">
        <v>93</v>
      </c>
      <c r="AA102" s="25">
        <v>63</v>
      </c>
      <c r="AC102" s="25">
        <f t="shared" si="18"/>
        <v>4</v>
      </c>
      <c r="AD102" s="25" t="s">
        <v>154</v>
      </c>
      <c r="AE102" s="25" t="s">
        <v>154</v>
      </c>
      <c r="AF102" s="25" t="s">
        <v>154</v>
      </c>
      <c r="AG102" s="25" t="s">
        <v>154</v>
      </c>
    </row>
    <row r="103" spans="11:33" ht="15">
      <c r="K103" s="25">
        <f t="shared" si="15"/>
        <v>5</v>
      </c>
      <c r="L103" s="25" t="s">
        <v>154</v>
      </c>
      <c r="M103" s="25" t="s">
        <v>154</v>
      </c>
      <c r="N103" s="25" t="s">
        <v>154</v>
      </c>
      <c r="O103" s="25" t="s">
        <v>154</v>
      </c>
      <c r="Q103" s="25">
        <f t="shared" si="16"/>
        <v>5</v>
      </c>
      <c r="R103" s="25" t="s">
        <v>154</v>
      </c>
      <c r="S103" s="25" t="s">
        <v>154</v>
      </c>
      <c r="T103" s="25" t="s">
        <v>154</v>
      </c>
      <c r="U103" s="25" t="s">
        <v>154</v>
      </c>
      <c r="W103" s="25">
        <f t="shared" si="17"/>
        <v>5</v>
      </c>
      <c r="X103" s="25">
        <v>16</v>
      </c>
      <c r="Y103" s="25">
        <v>172</v>
      </c>
      <c r="Z103" s="25">
        <v>110</v>
      </c>
      <c r="AA103" s="25">
        <v>63</v>
      </c>
      <c r="AC103" s="25">
        <f t="shared" si="18"/>
        <v>5</v>
      </c>
      <c r="AD103" s="25" t="s">
        <v>154</v>
      </c>
      <c r="AE103" s="25" t="s">
        <v>154</v>
      </c>
      <c r="AF103" s="25" t="s">
        <v>154</v>
      </c>
      <c r="AG103" s="25" t="s">
        <v>154</v>
      </c>
    </row>
    <row r="104" spans="11:33" ht="15">
      <c r="K104" s="25">
        <f t="shared" si="15"/>
        <v>6</v>
      </c>
      <c r="L104" s="25" t="s">
        <v>154</v>
      </c>
      <c r="M104" s="25" t="s">
        <v>154</v>
      </c>
      <c r="N104" s="25" t="s">
        <v>154</v>
      </c>
      <c r="O104" s="25" t="s">
        <v>154</v>
      </c>
      <c r="Q104" s="25">
        <f t="shared" si="16"/>
        <v>6</v>
      </c>
      <c r="R104" s="25" t="s">
        <v>154</v>
      </c>
      <c r="S104" s="25" t="s">
        <v>154</v>
      </c>
      <c r="T104" s="25" t="s">
        <v>154</v>
      </c>
      <c r="U104" s="25" t="s">
        <v>154</v>
      </c>
      <c r="W104" s="25">
        <f t="shared" si="17"/>
        <v>6</v>
      </c>
      <c r="X104" s="25">
        <v>15</v>
      </c>
      <c r="Y104" s="25">
        <v>187</v>
      </c>
      <c r="Z104" s="25">
        <v>94</v>
      </c>
      <c r="AA104" s="25">
        <v>63</v>
      </c>
      <c r="AC104" s="25">
        <f t="shared" si="18"/>
        <v>6</v>
      </c>
      <c r="AD104" s="25" t="s">
        <v>154</v>
      </c>
      <c r="AE104" s="25" t="s">
        <v>154</v>
      </c>
      <c r="AF104" s="25" t="s">
        <v>154</v>
      </c>
      <c r="AG104" s="25" t="s">
        <v>154</v>
      </c>
    </row>
    <row r="105" spans="11:33" ht="15">
      <c r="K105" s="25">
        <f t="shared" si="15"/>
        <v>7</v>
      </c>
      <c r="L105" s="25" t="s">
        <v>154</v>
      </c>
      <c r="M105" s="25" t="s">
        <v>154</v>
      </c>
      <c r="N105" s="25" t="s">
        <v>154</v>
      </c>
      <c r="O105" s="25" t="s">
        <v>154</v>
      </c>
      <c r="Q105" s="25">
        <f t="shared" si="16"/>
        <v>7</v>
      </c>
      <c r="R105" s="25" t="s">
        <v>154</v>
      </c>
      <c r="S105" s="25" t="s">
        <v>154</v>
      </c>
      <c r="T105" s="25" t="s">
        <v>154</v>
      </c>
      <c r="U105" s="25" t="s">
        <v>154</v>
      </c>
      <c r="W105" s="25">
        <f t="shared" si="17"/>
        <v>7</v>
      </c>
      <c r="X105" s="25">
        <v>15</v>
      </c>
      <c r="Y105" s="25">
        <v>187</v>
      </c>
      <c r="Z105" s="25">
        <v>93</v>
      </c>
      <c r="AA105" s="25">
        <v>78</v>
      </c>
      <c r="AC105" s="25">
        <f t="shared" si="18"/>
        <v>7</v>
      </c>
      <c r="AD105" s="25" t="s">
        <v>154</v>
      </c>
      <c r="AE105" s="25" t="s">
        <v>154</v>
      </c>
      <c r="AF105" s="25" t="s">
        <v>154</v>
      </c>
      <c r="AG105" s="25" t="s">
        <v>154</v>
      </c>
    </row>
    <row r="106" spans="11:33" ht="15">
      <c r="K106" s="25">
        <f t="shared" si="15"/>
        <v>8</v>
      </c>
      <c r="L106" s="25" t="s">
        <v>154</v>
      </c>
      <c r="M106" s="25" t="s">
        <v>154</v>
      </c>
      <c r="N106" s="25" t="s">
        <v>154</v>
      </c>
      <c r="O106" s="25" t="s">
        <v>154</v>
      </c>
      <c r="Q106" s="25">
        <f t="shared" si="16"/>
        <v>8</v>
      </c>
      <c r="R106" s="25" t="s">
        <v>154</v>
      </c>
      <c r="S106" s="25" t="s">
        <v>154</v>
      </c>
      <c r="T106" s="25" t="s">
        <v>154</v>
      </c>
      <c r="U106" s="25" t="s">
        <v>154</v>
      </c>
      <c r="W106" s="25">
        <f t="shared" si="17"/>
        <v>8</v>
      </c>
      <c r="X106" s="25">
        <v>16</v>
      </c>
      <c r="Y106" s="25">
        <v>187</v>
      </c>
      <c r="Z106" s="25">
        <v>93</v>
      </c>
      <c r="AA106" s="25">
        <v>63</v>
      </c>
      <c r="AC106" s="25">
        <f t="shared" si="18"/>
        <v>8</v>
      </c>
      <c r="AD106" s="25" t="s">
        <v>154</v>
      </c>
      <c r="AE106" s="25" t="s">
        <v>154</v>
      </c>
      <c r="AF106" s="25" t="s">
        <v>154</v>
      </c>
      <c r="AG106" s="25" t="s">
        <v>154</v>
      </c>
    </row>
    <row r="107" spans="11:33" ht="15">
      <c r="K107" s="25">
        <f t="shared" si="15"/>
        <v>9</v>
      </c>
      <c r="L107" s="25" t="s">
        <v>154</v>
      </c>
      <c r="M107" s="25" t="s">
        <v>154</v>
      </c>
      <c r="N107" s="25" t="s">
        <v>154</v>
      </c>
      <c r="O107" s="25" t="s">
        <v>154</v>
      </c>
      <c r="Q107" s="25">
        <f t="shared" si="16"/>
        <v>9</v>
      </c>
      <c r="R107" s="25" t="s">
        <v>154</v>
      </c>
      <c r="S107" s="25" t="s">
        <v>154</v>
      </c>
      <c r="T107" s="25" t="s">
        <v>154</v>
      </c>
      <c r="U107" s="25" t="s">
        <v>154</v>
      </c>
      <c r="W107" s="25">
        <f t="shared" si="17"/>
        <v>9</v>
      </c>
      <c r="X107" s="25">
        <v>16</v>
      </c>
      <c r="Y107" s="25">
        <v>188</v>
      </c>
      <c r="Z107" s="25">
        <v>94</v>
      </c>
      <c r="AA107" s="25">
        <v>62</v>
      </c>
      <c r="AC107" s="25">
        <f t="shared" si="18"/>
        <v>9</v>
      </c>
      <c r="AD107" s="25" t="s">
        <v>154</v>
      </c>
      <c r="AE107" s="25" t="s">
        <v>154</v>
      </c>
      <c r="AF107" s="25" t="s">
        <v>154</v>
      </c>
      <c r="AG107" s="25" t="s">
        <v>154</v>
      </c>
    </row>
    <row r="108" spans="11:33" ht="15">
      <c r="K108" s="25">
        <f t="shared" si="15"/>
        <v>10</v>
      </c>
      <c r="L108" s="25" t="s">
        <v>154</v>
      </c>
      <c r="M108" s="25" t="s">
        <v>154</v>
      </c>
      <c r="N108" s="25" t="s">
        <v>154</v>
      </c>
      <c r="O108" s="25" t="s">
        <v>154</v>
      </c>
      <c r="Q108" s="25">
        <f t="shared" si="16"/>
        <v>10</v>
      </c>
      <c r="R108" s="25" t="s">
        <v>154</v>
      </c>
      <c r="S108" s="25" t="s">
        <v>154</v>
      </c>
      <c r="T108" s="25" t="s">
        <v>154</v>
      </c>
      <c r="U108" s="25" t="s">
        <v>154</v>
      </c>
      <c r="W108" s="25">
        <f t="shared" si="17"/>
        <v>10</v>
      </c>
      <c r="X108" s="25">
        <v>15</v>
      </c>
      <c r="Y108" s="25">
        <v>188</v>
      </c>
      <c r="Z108" s="25">
        <v>94</v>
      </c>
      <c r="AA108" s="25">
        <v>78</v>
      </c>
      <c r="AC108" s="25">
        <f t="shared" si="18"/>
        <v>10</v>
      </c>
      <c r="AD108" s="25" t="s">
        <v>154</v>
      </c>
      <c r="AE108" s="25" t="s">
        <v>154</v>
      </c>
      <c r="AF108" s="25" t="s">
        <v>154</v>
      </c>
      <c r="AG108" s="25" t="s">
        <v>154</v>
      </c>
    </row>
    <row r="109" spans="11:33" ht="15">
      <c r="K109" s="25">
        <f t="shared" si="15"/>
        <v>11</v>
      </c>
      <c r="L109" s="25" t="s">
        <v>154</v>
      </c>
      <c r="M109" s="25" t="s">
        <v>154</v>
      </c>
      <c r="N109" s="25" t="s">
        <v>154</v>
      </c>
      <c r="O109" s="25" t="s">
        <v>154</v>
      </c>
      <c r="Q109" s="25">
        <f t="shared" si="16"/>
        <v>11</v>
      </c>
      <c r="R109" s="25" t="s">
        <v>154</v>
      </c>
      <c r="S109" s="25" t="s">
        <v>154</v>
      </c>
      <c r="T109" s="25" t="s">
        <v>154</v>
      </c>
      <c r="U109" s="25" t="s">
        <v>154</v>
      </c>
      <c r="W109" s="25">
        <f t="shared" si="17"/>
        <v>11</v>
      </c>
      <c r="X109" s="25">
        <v>16</v>
      </c>
      <c r="Y109" s="25">
        <v>187</v>
      </c>
      <c r="Z109" s="25">
        <v>78</v>
      </c>
      <c r="AA109" s="25">
        <v>63</v>
      </c>
      <c r="AC109" s="25">
        <f t="shared" si="18"/>
        <v>11</v>
      </c>
      <c r="AD109" s="25" t="s">
        <v>154</v>
      </c>
      <c r="AE109" s="25" t="s">
        <v>154</v>
      </c>
      <c r="AF109" s="25" t="s">
        <v>154</v>
      </c>
      <c r="AG109" s="25" t="s">
        <v>154</v>
      </c>
    </row>
    <row r="110" spans="11:33" ht="15">
      <c r="K110" s="25">
        <f t="shared" si="15"/>
        <v>12</v>
      </c>
      <c r="L110" s="25" t="s">
        <v>154</v>
      </c>
      <c r="M110" s="25" t="s">
        <v>154</v>
      </c>
      <c r="N110" s="25" t="s">
        <v>154</v>
      </c>
      <c r="O110" s="25" t="s">
        <v>154</v>
      </c>
      <c r="Q110" s="25">
        <f t="shared" si="16"/>
        <v>12</v>
      </c>
      <c r="R110" s="25" t="s">
        <v>154</v>
      </c>
      <c r="S110" s="25" t="s">
        <v>154</v>
      </c>
      <c r="T110" s="25" t="s">
        <v>154</v>
      </c>
      <c r="U110" s="25" t="s">
        <v>154</v>
      </c>
      <c r="W110" s="25">
        <f t="shared" si="17"/>
        <v>12</v>
      </c>
      <c r="X110" s="25">
        <v>15</v>
      </c>
      <c r="Y110" s="25">
        <v>187</v>
      </c>
      <c r="Z110" s="25">
        <v>78</v>
      </c>
      <c r="AA110" s="25">
        <v>62</v>
      </c>
      <c r="AC110" s="25">
        <f t="shared" si="18"/>
        <v>12</v>
      </c>
      <c r="AD110" s="25" t="s">
        <v>154</v>
      </c>
      <c r="AE110" s="25" t="s">
        <v>154</v>
      </c>
      <c r="AF110" s="25" t="s">
        <v>154</v>
      </c>
      <c r="AG110" s="25" t="s">
        <v>154</v>
      </c>
    </row>
    <row r="111" spans="11:33" ht="15">
      <c r="K111" s="25">
        <f t="shared" si="15"/>
        <v>13</v>
      </c>
      <c r="L111" s="25" t="s">
        <v>154</v>
      </c>
      <c r="M111" s="25" t="s">
        <v>154</v>
      </c>
      <c r="N111" s="25" t="s">
        <v>154</v>
      </c>
      <c r="O111" s="25" t="s">
        <v>154</v>
      </c>
      <c r="Q111" s="25">
        <f t="shared" si="16"/>
        <v>13</v>
      </c>
      <c r="R111" s="25" t="s">
        <v>154</v>
      </c>
      <c r="S111" s="25" t="s">
        <v>154</v>
      </c>
      <c r="T111" s="25" t="s">
        <v>154</v>
      </c>
      <c r="U111" s="25" t="s">
        <v>154</v>
      </c>
      <c r="W111" s="25">
        <f t="shared" si="17"/>
        <v>13</v>
      </c>
      <c r="X111" s="25">
        <v>16</v>
      </c>
      <c r="Y111" s="25">
        <v>187</v>
      </c>
      <c r="Z111" s="25">
        <v>93</v>
      </c>
      <c r="AA111" s="25">
        <v>63</v>
      </c>
      <c r="AC111" s="25">
        <f t="shared" si="18"/>
        <v>13</v>
      </c>
      <c r="AD111" s="25" t="s">
        <v>154</v>
      </c>
      <c r="AE111" s="25" t="s">
        <v>154</v>
      </c>
      <c r="AF111" s="25" t="s">
        <v>154</v>
      </c>
      <c r="AG111" s="25" t="s">
        <v>154</v>
      </c>
    </row>
    <row r="112" spans="11:33" ht="15">
      <c r="K112" s="25">
        <f t="shared" si="15"/>
        <v>14</v>
      </c>
      <c r="L112" s="25" t="s">
        <v>154</v>
      </c>
      <c r="M112" s="25" t="s">
        <v>154</v>
      </c>
      <c r="N112" s="25" t="s">
        <v>154</v>
      </c>
      <c r="O112" s="25" t="s">
        <v>154</v>
      </c>
      <c r="Q112" s="25">
        <f t="shared" si="16"/>
        <v>14</v>
      </c>
      <c r="R112" s="25" t="s">
        <v>154</v>
      </c>
      <c r="S112" s="25" t="s">
        <v>154</v>
      </c>
      <c r="T112" s="25" t="s">
        <v>154</v>
      </c>
      <c r="U112" s="25" t="s">
        <v>154</v>
      </c>
      <c r="W112" s="25">
        <f t="shared" si="17"/>
        <v>14</v>
      </c>
      <c r="X112" s="25">
        <v>16</v>
      </c>
      <c r="Y112" s="25">
        <v>187</v>
      </c>
      <c r="Z112" s="25">
        <v>78</v>
      </c>
      <c r="AA112" s="25">
        <v>78</v>
      </c>
      <c r="AC112" s="25">
        <f t="shared" si="18"/>
        <v>14</v>
      </c>
      <c r="AD112" s="25" t="s">
        <v>154</v>
      </c>
      <c r="AE112" s="25" t="s">
        <v>154</v>
      </c>
      <c r="AF112" s="25" t="s">
        <v>154</v>
      </c>
      <c r="AG112" s="25" t="s">
        <v>154</v>
      </c>
    </row>
    <row r="113" spans="11:33" ht="15">
      <c r="K113" s="25">
        <f t="shared" si="15"/>
        <v>15</v>
      </c>
      <c r="L113" s="25" t="s">
        <v>154</v>
      </c>
      <c r="M113" s="25" t="s">
        <v>154</v>
      </c>
      <c r="N113" s="25" t="s">
        <v>154</v>
      </c>
      <c r="O113" s="25" t="s">
        <v>154</v>
      </c>
      <c r="Q113" s="25">
        <f t="shared" si="16"/>
        <v>15</v>
      </c>
      <c r="R113" s="25" t="s">
        <v>154</v>
      </c>
      <c r="S113" s="25" t="s">
        <v>154</v>
      </c>
      <c r="T113" s="25" t="s">
        <v>154</v>
      </c>
      <c r="U113" s="25" t="s">
        <v>154</v>
      </c>
      <c r="W113" s="25">
        <f t="shared" si="17"/>
        <v>15</v>
      </c>
      <c r="X113" s="25">
        <v>15</v>
      </c>
      <c r="Y113" s="25">
        <v>172</v>
      </c>
      <c r="Z113" s="25">
        <v>79</v>
      </c>
      <c r="AA113" s="25">
        <v>78</v>
      </c>
      <c r="AC113" s="25">
        <f t="shared" si="18"/>
        <v>15</v>
      </c>
      <c r="AD113" s="25" t="s">
        <v>154</v>
      </c>
      <c r="AE113" s="25" t="s">
        <v>154</v>
      </c>
      <c r="AF113" s="25" t="s">
        <v>154</v>
      </c>
      <c r="AG113" s="25" t="s">
        <v>154</v>
      </c>
    </row>
    <row r="114" spans="11:33" ht="15">
      <c r="K114" s="25">
        <f t="shared" si="15"/>
        <v>16</v>
      </c>
      <c r="L114" s="25" t="s">
        <v>154</v>
      </c>
      <c r="M114" s="25" t="s">
        <v>154</v>
      </c>
      <c r="N114" s="25" t="s">
        <v>154</v>
      </c>
      <c r="O114" s="25" t="s">
        <v>154</v>
      </c>
      <c r="Q114" s="25">
        <f t="shared" si="16"/>
        <v>16</v>
      </c>
      <c r="R114" s="25" t="s">
        <v>154</v>
      </c>
      <c r="S114" s="25" t="s">
        <v>154</v>
      </c>
      <c r="T114" s="25" t="s">
        <v>154</v>
      </c>
      <c r="U114" s="25" t="s">
        <v>154</v>
      </c>
      <c r="W114" s="25">
        <f t="shared" si="17"/>
        <v>16</v>
      </c>
      <c r="X114" s="25">
        <v>16</v>
      </c>
      <c r="Y114" s="25">
        <v>172</v>
      </c>
      <c r="Z114" s="25">
        <v>93</v>
      </c>
      <c r="AA114" s="25">
        <v>63</v>
      </c>
      <c r="AC114" s="25">
        <f t="shared" si="18"/>
        <v>16</v>
      </c>
      <c r="AD114" s="25" t="s">
        <v>154</v>
      </c>
      <c r="AE114" s="25" t="s">
        <v>154</v>
      </c>
      <c r="AF114" s="25" t="s">
        <v>154</v>
      </c>
      <c r="AG114" s="25" t="s">
        <v>154</v>
      </c>
    </row>
    <row r="115" spans="11:33" ht="15">
      <c r="K115" s="25">
        <f t="shared" si="15"/>
        <v>17</v>
      </c>
      <c r="L115" s="25" t="s">
        <v>154</v>
      </c>
      <c r="M115" s="25" t="s">
        <v>154</v>
      </c>
      <c r="N115" s="25" t="s">
        <v>154</v>
      </c>
      <c r="O115" s="25" t="s">
        <v>154</v>
      </c>
      <c r="Q115" s="25">
        <f t="shared" si="16"/>
        <v>17</v>
      </c>
      <c r="R115" s="25" t="s">
        <v>154</v>
      </c>
      <c r="S115" s="25" t="s">
        <v>154</v>
      </c>
      <c r="T115" s="25" t="s">
        <v>154</v>
      </c>
      <c r="U115" s="25" t="s">
        <v>154</v>
      </c>
      <c r="W115" s="25">
        <f t="shared" si="17"/>
        <v>17</v>
      </c>
      <c r="X115" s="25">
        <v>16</v>
      </c>
      <c r="Y115" s="25">
        <v>187</v>
      </c>
      <c r="Z115" s="25">
        <v>109</v>
      </c>
      <c r="AA115" s="25">
        <v>78</v>
      </c>
      <c r="AC115" s="25">
        <f t="shared" si="18"/>
        <v>17</v>
      </c>
      <c r="AD115" s="25" t="s">
        <v>154</v>
      </c>
      <c r="AE115" s="25" t="s">
        <v>154</v>
      </c>
      <c r="AF115" s="25" t="s">
        <v>154</v>
      </c>
      <c r="AG115" s="25" t="s">
        <v>154</v>
      </c>
    </row>
    <row r="116" spans="11:33" ht="15">
      <c r="K116" s="25">
        <f t="shared" si="15"/>
        <v>18</v>
      </c>
      <c r="L116" s="25" t="s">
        <v>154</v>
      </c>
      <c r="M116" s="25" t="s">
        <v>154</v>
      </c>
      <c r="N116" s="25" t="s">
        <v>154</v>
      </c>
      <c r="O116" s="25" t="s">
        <v>154</v>
      </c>
      <c r="Q116" s="25">
        <f t="shared" si="16"/>
        <v>18</v>
      </c>
      <c r="R116" s="25" t="s">
        <v>154</v>
      </c>
      <c r="S116" s="25" t="s">
        <v>154</v>
      </c>
      <c r="T116" s="25" t="s">
        <v>154</v>
      </c>
      <c r="U116" s="25" t="s">
        <v>154</v>
      </c>
      <c r="W116" s="25">
        <f t="shared" si="17"/>
        <v>18</v>
      </c>
      <c r="X116" s="25">
        <v>16</v>
      </c>
      <c r="Y116" s="25">
        <v>188</v>
      </c>
      <c r="Z116" s="25">
        <v>94</v>
      </c>
      <c r="AA116" s="25">
        <v>79</v>
      </c>
      <c r="AC116" s="25">
        <f t="shared" si="18"/>
        <v>18</v>
      </c>
      <c r="AD116" s="25" t="s">
        <v>154</v>
      </c>
      <c r="AE116" s="25" t="s">
        <v>154</v>
      </c>
      <c r="AF116" s="25" t="s">
        <v>154</v>
      </c>
      <c r="AG116" s="25" t="s">
        <v>154</v>
      </c>
    </row>
    <row r="117" spans="11:33" ht="15">
      <c r="K117" s="25">
        <f t="shared" si="15"/>
        <v>19</v>
      </c>
      <c r="L117" s="25" t="s">
        <v>154</v>
      </c>
      <c r="M117" s="25" t="s">
        <v>154</v>
      </c>
      <c r="N117" s="25" t="s">
        <v>154</v>
      </c>
      <c r="O117" s="25" t="s">
        <v>154</v>
      </c>
      <c r="Q117" s="25">
        <f t="shared" si="16"/>
        <v>19</v>
      </c>
      <c r="R117" s="25" t="s">
        <v>154</v>
      </c>
      <c r="S117" s="25" t="s">
        <v>154</v>
      </c>
      <c r="T117" s="25" t="s">
        <v>154</v>
      </c>
      <c r="U117" s="25" t="s">
        <v>154</v>
      </c>
      <c r="W117" s="25">
        <f t="shared" si="17"/>
        <v>19</v>
      </c>
      <c r="X117" s="25">
        <v>16</v>
      </c>
      <c r="Y117" s="25">
        <v>187</v>
      </c>
      <c r="Z117" s="25">
        <v>94</v>
      </c>
      <c r="AA117" s="25">
        <v>62</v>
      </c>
      <c r="AC117" s="25">
        <f t="shared" si="18"/>
        <v>19</v>
      </c>
      <c r="AD117" s="25" t="s">
        <v>154</v>
      </c>
      <c r="AE117" s="25" t="s">
        <v>154</v>
      </c>
      <c r="AF117" s="25" t="s">
        <v>154</v>
      </c>
      <c r="AG117" s="25" t="s">
        <v>154</v>
      </c>
    </row>
    <row r="118" spans="11:33" ht="15">
      <c r="K118" s="25">
        <f t="shared" si="15"/>
        <v>20</v>
      </c>
      <c r="L118" s="25" t="s">
        <v>154</v>
      </c>
      <c r="M118" s="25" t="s">
        <v>154</v>
      </c>
      <c r="N118" s="25" t="s">
        <v>154</v>
      </c>
      <c r="O118" s="25" t="s">
        <v>154</v>
      </c>
      <c r="Q118" s="25">
        <f t="shared" si="16"/>
        <v>20</v>
      </c>
      <c r="R118" s="25" t="s">
        <v>154</v>
      </c>
      <c r="S118" s="25" t="s">
        <v>154</v>
      </c>
      <c r="T118" s="25" t="s">
        <v>154</v>
      </c>
      <c r="U118" s="25" t="s">
        <v>154</v>
      </c>
      <c r="W118" s="25">
        <f t="shared" si="17"/>
        <v>20</v>
      </c>
      <c r="X118" s="25">
        <v>15</v>
      </c>
      <c r="Y118" s="25">
        <v>188</v>
      </c>
      <c r="Z118" s="25">
        <v>94</v>
      </c>
      <c r="AA118" s="25">
        <v>78</v>
      </c>
      <c r="AC118" s="25">
        <f t="shared" si="18"/>
        <v>20</v>
      </c>
      <c r="AD118" s="25" t="s">
        <v>154</v>
      </c>
      <c r="AE118" s="25" t="s">
        <v>154</v>
      </c>
      <c r="AF118" s="25" t="s">
        <v>154</v>
      </c>
      <c r="AG118" s="25" t="s">
        <v>154</v>
      </c>
    </row>
    <row r="119" spans="11:33" ht="75">
      <c r="K119" s="40" t="s">
        <v>68</v>
      </c>
      <c r="L119" s="59">
        <f>F13</f>
        <v>15.55</v>
      </c>
      <c r="M119" s="59">
        <f>G13</f>
        <v>15.55</v>
      </c>
      <c r="N119" s="59">
        <f>H13</f>
        <v>62.5</v>
      </c>
      <c r="O119" s="59">
        <f>I13</f>
        <v>32.05</v>
      </c>
      <c r="Q119" s="40" t="s">
        <v>68</v>
      </c>
      <c r="R119" s="59">
        <f>F17</f>
        <v>15.3</v>
      </c>
      <c r="S119" s="59">
        <f>G17</f>
        <v>102</v>
      </c>
      <c r="T119" s="59">
        <f>H17</f>
        <v>40.6</v>
      </c>
      <c r="U119" s="59">
        <f>I17</f>
        <v>40.6</v>
      </c>
      <c r="W119" s="40" t="s">
        <v>68</v>
      </c>
      <c r="X119" s="25">
        <f>SUM(X98:X118)/20</f>
        <v>15.6</v>
      </c>
      <c r="Y119" s="25">
        <f>SUM(Y98:Y118)/20</f>
        <v>185.1</v>
      </c>
      <c r="Z119" s="25">
        <f>SUM(Z98:Z118)/20</f>
        <v>89.75</v>
      </c>
      <c r="AA119" s="25">
        <f>SUM(AA98:AA118)/20</f>
        <v>69.05</v>
      </c>
      <c r="AC119" s="40" t="s">
        <v>68</v>
      </c>
      <c r="AD119" s="59">
        <f>F25</f>
        <v>15</v>
      </c>
      <c r="AE119" s="59">
        <f>G25</f>
        <v>48.3</v>
      </c>
      <c r="AF119" s="59">
        <f>H25</f>
        <v>39</v>
      </c>
      <c r="AG119" s="59">
        <f>I25</f>
        <v>28.85</v>
      </c>
    </row>
  </sheetData>
  <sheetProtection/>
  <mergeCells count="7">
    <mergeCell ref="A28:E28"/>
    <mergeCell ref="C5:F5"/>
    <mergeCell ref="A8:B9"/>
    <mergeCell ref="F8:I8"/>
    <mergeCell ref="C8:C9"/>
    <mergeCell ref="D8:D9"/>
    <mergeCell ref="E8:E9"/>
  </mergeCells>
  <hyperlinks>
    <hyperlink ref="B3" r:id="rId1" display="http://localhost:8888/mondrian/testpage.jsp"/>
  </hyperlinks>
  <printOptions/>
  <pageMargins left="0.511811024" right="0.511811024" top="0.787401575" bottom="0.787401575" header="0.31496062" footer="0.31496062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3"/>
  <sheetViews>
    <sheetView zoomScalePageLayoutView="0" workbookViewId="0" topLeftCell="A30">
      <selection activeCell="A31" sqref="A31"/>
    </sheetView>
  </sheetViews>
  <sheetFormatPr defaultColWidth="9.140625" defaultRowHeight="15"/>
  <cols>
    <col min="2" max="2" width="69.00390625" style="0" customWidth="1"/>
    <col min="3" max="3" width="50.7109375" style="0" customWidth="1"/>
    <col min="4" max="6" width="15.7109375" style="0" customWidth="1"/>
    <col min="7" max="7" width="13.28125" style="0" bestFit="1" customWidth="1"/>
    <col min="8" max="9" width="10.140625" style="0" bestFit="1" customWidth="1"/>
  </cols>
  <sheetData>
    <row r="1" spans="1:7" ht="23.25">
      <c r="A1" s="5" t="s">
        <v>0</v>
      </c>
      <c r="B1" s="3"/>
      <c r="C1" s="3"/>
      <c r="D1" s="3"/>
      <c r="E1" s="3"/>
      <c r="F1" s="3"/>
      <c r="G1" s="3"/>
    </row>
    <row r="2" spans="1:7" ht="18.75">
      <c r="A2" s="3"/>
      <c r="B2" s="3"/>
      <c r="C2" s="3"/>
      <c r="D2" s="3"/>
      <c r="E2" s="3"/>
      <c r="F2" s="3"/>
      <c r="G2" s="3"/>
    </row>
    <row r="3" spans="1:7" ht="18.75">
      <c r="A3" s="3" t="s">
        <v>2</v>
      </c>
      <c r="B3" s="4" t="s">
        <v>20</v>
      </c>
      <c r="C3" s="4"/>
      <c r="G3" s="3"/>
    </row>
    <row r="4" ht="15">
      <c r="C4" s="1" t="s">
        <v>27</v>
      </c>
    </row>
    <row r="5" spans="1:7" ht="162.75" customHeight="1">
      <c r="A5" s="8" t="s">
        <v>3</v>
      </c>
      <c r="C5" s="112" t="s">
        <v>57</v>
      </c>
      <c r="D5" s="112"/>
      <c r="E5" s="112"/>
      <c r="F5" s="112"/>
      <c r="G5" s="2"/>
    </row>
    <row r="6" spans="1:7" ht="18.75">
      <c r="A6" s="8"/>
      <c r="D6" s="9"/>
      <c r="E6" s="9"/>
      <c r="F6" s="9"/>
      <c r="G6" s="2"/>
    </row>
    <row r="7" spans="1:7" ht="19.5" thickBot="1">
      <c r="A7" s="8"/>
      <c r="D7" s="9"/>
      <c r="E7" s="9"/>
      <c r="F7" s="9"/>
      <c r="G7" s="2"/>
    </row>
    <row r="8" spans="1:9" ht="15">
      <c r="A8" s="96" t="s">
        <v>4</v>
      </c>
      <c r="B8" s="97"/>
      <c r="C8" s="100" t="s">
        <v>29</v>
      </c>
      <c r="D8" s="100" t="s">
        <v>72</v>
      </c>
      <c r="E8" s="100" t="s">
        <v>73</v>
      </c>
      <c r="F8" s="110" t="s">
        <v>28</v>
      </c>
      <c r="G8" s="110"/>
      <c r="H8" s="106"/>
      <c r="I8" s="111"/>
    </row>
    <row r="9" spans="1:9" ht="15">
      <c r="A9" s="98"/>
      <c r="B9" s="99"/>
      <c r="C9" s="101"/>
      <c r="D9" s="101"/>
      <c r="E9" s="101"/>
      <c r="F9" s="6" t="s">
        <v>6</v>
      </c>
      <c r="G9" s="18" t="s">
        <v>7</v>
      </c>
      <c r="H9" s="6" t="s">
        <v>8</v>
      </c>
      <c r="I9" s="22" t="s">
        <v>49</v>
      </c>
    </row>
    <row r="10" spans="1:9" ht="82.5">
      <c r="A10" s="23">
        <v>1</v>
      </c>
      <c r="B10" s="48" t="s">
        <v>5</v>
      </c>
      <c r="C10" s="32" t="s">
        <v>70</v>
      </c>
      <c r="D10" s="32" t="s">
        <v>110</v>
      </c>
      <c r="E10" s="32" t="s">
        <v>74</v>
      </c>
      <c r="F10" s="30">
        <f>Teste4!F10</f>
        <v>25.8</v>
      </c>
      <c r="G10" s="30">
        <f>Teste4!G10</f>
        <v>55.45</v>
      </c>
      <c r="H10" s="30">
        <f>Teste4!H10</f>
        <v>146.95</v>
      </c>
      <c r="I10" s="30">
        <f>Teste4!I10</f>
        <v>87.35</v>
      </c>
    </row>
    <row r="11" spans="1:9" ht="165">
      <c r="A11" s="23">
        <f>A10+1</f>
        <v>2</v>
      </c>
      <c r="B11" s="48" t="s">
        <v>10</v>
      </c>
      <c r="C11" s="32" t="s">
        <v>111</v>
      </c>
      <c r="D11" s="32" t="s">
        <v>75</v>
      </c>
      <c r="E11" s="32" t="s">
        <v>76</v>
      </c>
      <c r="F11" s="30">
        <f>Teste4!F11</f>
        <v>15.5</v>
      </c>
      <c r="G11" s="30">
        <f>Teste4!G11</f>
        <v>15.6</v>
      </c>
      <c r="H11" s="30">
        <f>Teste4!H11</f>
        <v>67.5</v>
      </c>
      <c r="I11" s="30">
        <f>Teste4!I11</f>
        <v>32.8</v>
      </c>
    </row>
    <row r="12" spans="1:9" ht="165">
      <c r="A12" s="23">
        <f aca="true" t="shared" si="0" ref="A12:A31">A11+1</f>
        <v>3</v>
      </c>
      <c r="B12" s="48" t="s">
        <v>11</v>
      </c>
      <c r="C12" s="32" t="s">
        <v>80</v>
      </c>
      <c r="D12" s="32" t="s">
        <v>81</v>
      </c>
      <c r="E12" s="32" t="s">
        <v>82</v>
      </c>
      <c r="F12" s="30">
        <f>Teste4!F12</f>
        <v>15.6</v>
      </c>
      <c r="G12" s="30">
        <f>Teste4!G12</f>
        <v>17.25</v>
      </c>
      <c r="H12" s="30">
        <f>Teste4!H12</f>
        <v>60.9</v>
      </c>
      <c r="I12" s="30">
        <f>Teste4!I12</f>
        <v>32</v>
      </c>
    </row>
    <row r="13" spans="1:9" ht="165">
      <c r="A13" s="23">
        <f t="shared" si="0"/>
        <v>4</v>
      </c>
      <c r="B13" s="48" t="s">
        <v>12</v>
      </c>
      <c r="C13" s="32" t="s">
        <v>112</v>
      </c>
      <c r="D13" s="32" t="s">
        <v>113</v>
      </c>
      <c r="E13" s="32" t="s">
        <v>114</v>
      </c>
      <c r="F13" s="30">
        <f>Teste4!F13</f>
        <v>15.55</v>
      </c>
      <c r="G13" s="30">
        <f>Teste4!G13</f>
        <v>15.55</v>
      </c>
      <c r="H13" s="30">
        <f>Teste4!H13</f>
        <v>62.5</v>
      </c>
      <c r="I13" s="30">
        <f>Teste4!I13</f>
        <v>32.05</v>
      </c>
    </row>
    <row r="14" spans="1:9" ht="148.5">
      <c r="A14" s="23">
        <f t="shared" si="0"/>
        <v>5</v>
      </c>
      <c r="B14" s="48" t="s">
        <v>13</v>
      </c>
      <c r="C14" s="32" t="s">
        <v>78</v>
      </c>
      <c r="D14" s="32" t="s">
        <v>116</v>
      </c>
      <c r="E14" s="32" t="s">
        <v>115</v>
      </c>
      <c r="F14" s="30">
        <f>Teste4!F14</f>
        <v>138.95</v>
      </c>
      <c r="G14" s="30">
        <f>Teste4!G14</f>
        <v>1454.7</v>
      </c>
      <c r="H14" s="63">
        <v>0</v>
      </c>
      <c r="I14" s="30">
        <f>Teste4!I14</f>
        <v>1319.55</v>
      </c>
    </row>
    <row r="15" spans="1:9" ht="165">
      <c r="A15" s="23">
        <f t="shared" si="0"/>
        <v>6</v>
      </c>
      <c r="B15" s="48" t="s">
        <v>14</v>
      </c>
      <c r="C15" s="32" t="s">
        <v>87</v>
      </c>
      <c r="D15" s="32" t="s">
        <v>117</v>
      </c>
      <c r="E15" s="32" t="s">
        <v>89</v>
      </c>
      <c r="F15" s="30">
        <f>Teste4!F15</f>
        <v>139.9</v>
      </c>
      <c r="G15" s="30">
        <f>Teste4!G15</f>
        <v>979.2</v>
      </c>
      <c r="H15" s="30">
        <f>Teste4!H15</f>
        <v>1350</v>
      </c>
      <c r="I15" s="30">
        <f>Teste4!I15</f>
        <v>1220</v>
      </c>
    </row>
    <row r="16" spans="1:9" ht="165">
      <c r="A16" s="23">
        <f t="shared" si="0"/>
        <v>7</v>
      </c>
      <c r="B16" s="48" t="s">
        <v>15</v>
      </c>
      <c r="C16" s="32" t="s">
        <v>120</v>
      </c>
      <c r="D16" s="32" t="s">
        <v>119</v>
      </c>
      <c r="E16" s="32" t="s">
        <v>118</v>
      </c>
      <c r="F16" s="30">
        <f>Teste4!F16</f>
        <v>139.8</v>
      </c>
      <c r="G16" s="30">
        <f>Teste4!G16</f>
        <v>979.2</v>
      </c>
      <c r="H16" s="30">
        <f>Teste4!H16</f>
        <v>914</v>
      </c>
      <c r="I16" s="30">
        <f>Teste4!I16</f>
        <v>655.1</v>
      </c>
    </row>
    <row r="17" spans="1:9" ht="239.25">
      <c r="A17" s="23">
        <f t="shared" si="0"/>
        <v>8</v>
      </c>
      <c r="B17" s="48" t="s">
        <v>63</v>
      </c>
      <c r="C17" s="35" t="s">
        <v>142</v>
      </c>
      <c r="D17" s="35" t="s">
        <v>143</v>
      </c>
      <c r="E17" s="32" t="s">
        <v>144</v>
      </c>
      <c r="F17" s="30">
        <f>Teste4!F17</f>
        <v>15.3</v>
      </c>
      <c r="G17" s="30">
        <f>Teste4!G17</f>
        <v>102</v>
      </c>
      <c r="H17" s="30">
        <f>Teste4!H17</f>
        <v>40.6</v>
      </c>
      <c r="I17" s="30">
        <f>Teste4!I17</f>
        <v>40.6</v>
      </c>
    </row>
    <row r="18" spans="1:9" ht="222.75">
      <c r="A18" s="23">
        <f t="shared" si="0"/>
        <v>9</v>
      </c>
      <c r="B18" s="48" t="s">
        <v>64</v>
      </c>
      <c r="C18" s="32" t="s">
        <v>145</v>
      </c>
      <c r="D18" s="32" t="s">
        <v>146</v>
      </c>
      <c r="E18" s="32" t="s">
        <v>147</v>
      </c>
      <c r="F18" s="30">
        <f>Teste4!F18</f>
        <v>15.6</v>
      </c>
      <c r="G18" s="30">
        <f>Teste4!G18</f>
        <v>302.3</v>
      </c>
      <c r="H18" s="30">
        <f>Teste4!H18</f>
        <v>415.45</v>
      </c>
      <c r="I18" s="30">
        <f>Teste4!I18</f>
        <v>27.95</v>
      </c>
    </row>
    <row r="19" spans="1:9" ht="247.5">
      <c r="A19" s="23">
        <f t="shared" si="0"/>
        <v>10</v>
      </c>
      <c r="B19" s="48" t="s">
        <v>65</v>
      </c>
      <c r="C19" s="32" t="s">
        <v>159</v>
      </c>
      <c r="D19" s="32" t="s">
        <v>160</v>
      </c>
      <c r="E19" s="32" t="s">
        <v>161</v>
      </c>
      <c r="F19" s="30">
        <f>Teste4!F21</f>
        <v>15.6</v>
      </c>
      <c r="G19" s="30">
        <f>Teste4!G21</f>
        <v>185.1</v>
      </c>
      <c r="H19" s="30">
        <f>Teste4!H21</f>
        <v>89.75</v>
      </c>
      <c r="I19" s="30">
        <f>Teste4!I21</f>
        <v>69.05</v>
      </c>
    </row>
    <row r="20" spans="1:9" ht="189.75">
      <c r="A20" s="23">
        <f t="shared" si="0"/>
        <v>11</v>
      </c>
      <c r="B20" s="48" t="s">
        <v>17</v>
      </c>
      <c r="C20" s="32" t="s">
        <v>123</v>
      </c>
      <c r="D20" s="32" t="s">
        <v>122</v>
      </c>
      <c r="E20" s="32" t="s">
        <v>121</v>
      </c>
      <c r="F20" s="30">
        <f>Teste4!F19</f>
        <v>37.55</v>
      </c>
      <c r="G20" s="30">
        <f>Teste4!G19</f>
        <v>699.15</v>
      </c>
      <c r="H20" s="30">
        <f>Teste4!H19</f>
        <v>1677.35</v>
      </c>
      <c r="I20" s="30">
        <f>Teste4!I19</f>
        <v>181.25</v>
      </c>
    </row>
    <row r="21" spans="1:9" ht="222.75">
      <c r="A21" s="23">
        <f t="shared" si="0"/>
        <v>12</v>
      </c>
      <c r="B21" s="48" t="s">
        <v>22</v>
      </c>
      <c r="C21" s="32" t="s">
        <v>158</v>
      </c>
      <c r="D21" s="32" t="s">
        <v>146</v>
      </c>
      <c r="E21" s="32" t="s">
        <v>147</v>
      </c>
      <c r="F21" s="30">
        <f>Teste4!F20</f>
        <v>17.15</v>
      </c>
      <c r="G21" s="30">
        <f>Teste4!G20</f>
        <v>301.55</v>
      </c>
      <c r="H21" s="30">
        <f>Teste4!H20</f>
        <v>306.65</v>
      </c>
      <c r="I21" s="30">
        <f>Teste4!I20</f>
        <v>58.7</v>
      </c>
    </row>
    <row r="22" spans="1:9" ht="247.5">
      <c r="A22" s="23">
        <f t="shared" si="0"/>
        <v>13</v>
      </c>
      <c r="B22" s="48" t="s">
        <v>52</v>
      </c>
      <c r="C22" s="32" t="s">
        <v>159</v>
      </c>
      <c r="D22" s="32" t="s">
        <v>160</v>
      </c>
      <c r="E22" s="32" t="s">
        <v>161</v>
      </c>
      <c r="F22" s="30">
        <f>Teste4!F21</f>
        <v>15.6</v>
      </c>
      <c r="G22" s="30">
        <f>Teste4!G21</f>
        <v>185.1</v>
      </c>
      <c r="H22" s="30">
        <f>Teste4!H21</f>
        <v>89.75</v>
      </c>
      <c r="I22" s="30">
        <f>Teste4!I21</f>
        <v>69.05</v>
      </c>
    </row>
    <row r="23" spans="1:9" ht="272.25">
      <c r="A23" s="23">
        <f t="shared" si="0"/>
        <v>14</v>
      </c>
      <c r="B23" s="48" t="s">
        <v>55</v>
      </c>
      <c r="C23" s="32" t="s">
        <v>170</v>
      </c>
      <c r="D23" s="32" t="s">
        <v>171</v>
      </c>
      <c r="E23" s="32" t="s">
        <v>172</v>
      </c>
      <c r="F23" s="30">
        <f>AD77</f>
        <v>31.2</v>
      </c>
      <c r="G23" s="30">
        <f>AE77</f>
        <v>205.45</v>
      </c>
      <c r="H23" s="30">
        <f>AF77</f>
        <v>332.9</v>
      </c>
      <c r="I23" s="30">
        <f>AG77</f>
        <v>46.1</v>
      </c>
    </row>
    <row r="24" spans="1:9" ht="272.25">
      <c r="A24" s="23">
        <f t="shared" si="0"/>
        <v>15</v>
      </c>
      <c r="B24" s="48" t="s">
        <v>16</v>
      </c>
      <c r="C24" s="32" t="s">
        <v>126</v>
      </c>
      <c r="D24" s="32" t="s">
        <v>125</v>
      </c>
      <c r="E24" s="32" t="s">
        <v>124</v>
      </c>
      <c r="F24" s="30">
        <f>Teste4!F22</f>
        <v>650.85</v>
      </c>
      <c r="G24" s="30">
        <f>Teste4!G22</f>
        <v>80525.75</v>
      </c>
      <c r="H24" s="30">
        <f>Teste4!H22</f>
        <v>436768.55</v>
      </c>
      <c r="I24" s="30">
        <f>Teste4!I22</f>
        <v>104181.4</v>
      </c>
    </row>
    <row r="25" spans="1:9" ht="74.25">
      <c r="A25" s="23">
        <f t="shared" si="0"/>
        <v>16</v>
      </c>
      <c r="B25" s="48" t="s">
        <v>18</v>
      </c>
      <c r="C25" s="32" t="s">
        <v>129</v>
      </c>
      <c r="D25" s="32" t="s">
        <v>128</v>
      </c>
      <c r="E25" s="32" t="s">
        <v>127</v>
      </c>
      <c r="F25" s="30">
        <f>Teste4!F23</f>
        <v>15.6</v>
      </c>
      <c r="G25" s="30">
        <f>Teste4!G23</f>
        <v>16.45</v>
      </c>
      <c r="H25" s="30">
        <f>Teste4!H23</f>
        <v>59.25</v>
      </c>
      <c r="I25" s="30">
        <f>Teste4!I23</f>
        <v>28.15</v>
      </c>
    </row>
    <row r="26" spans="1:9" ht="409.5">
      <c r="A26" s="23">
        <f t="shared" si="0"/>
        <v>17</v>
      </c>
      <c r="B26" s="48" t="s">
        <v>19</v>
      </c>
      <c r="C26" s="32" t="s">
        <v>130</v>
      </c>
      <c r="D26" s="32" t="s">
        <v>131</v>
      </c>
      <c r="E26" s="32" t="s">
        <v>132</v>
      </c>
      <c r="F26" s="30">
        <f>Teste4!F24</f>
        <v>1393.75</v>
      </c>
      <c r="G26" s="30">
        <f>Teste4!G24</f>
        <v>609307.1</v>
      </c>
      <c r="H26" s="30">
        <f>Teste4!H24</f>
        <v>3753969</v>
      </c>
      <c r="I26" s="30">
        <f>Teste4!I24</f>
        <v>7258440.6</v>
      </c>
    </row>
    <row r="27" spans="1:9" ht="74.25">
      <c r="A27" s="23">
        <f t="shared" si="0"/>
        <v>18</v>
      </c>
      <c r="B27" s="48" t="s">
        <v>23</v>
      </c>
      <c r="C27" s="32" t="s">
        <v>149</v>
      </c>
      <c r="D27" s="32" t="s">
        <v>150</v>
      </c>
      <c r="E27" s="32" t="s">
        <v>148</v>
      </c>
      <c r="F27" s="30">
        <f>Teste4!F25</f>
        <v>15</v>
      </c>
      <c r="G27" s="30">
        <f>Teste4!G25</f>
        <v>48.3</v>
      </c>
      <c r="H27" s="30">
        <f>Teste4!H25</f>
        <v>39</v>
      </c>
      <c r="I27" s="30">
        <f>Teste4!I25</f>
        <v>28.85</v>
      </c>
    </row>
    <row r="28" spans="1:9" ht="409.5">
      <c r="A28" s="23">
        <f t="shared" si="0"/>
        <v>19</v>
      </c>
      <c r="B28" s="48" t="s">
        <v>24</v>
      </c>
      <c r="C28" s="32" t="s">
        <v>151</v>
      </c>
      <c r="D28" s="32" t="s">
        <v>152</v>
      </c>
      <c r="E28" s="32" t="s">
        <v>153</v>
      </c>
      <c r="F28" s="30">
        <f>Teste4!F26</f>
        <v>282.9</v>
      </c>
      <c r="G28" s="30">
        <f>Teste4!G26</f>
        <v>491944.15</v>
      </c>
      <c r="H28" s="30">
        <f>Teste4!H26</f>
        <v>2035199.35</v>
      </c>
      <c r="I28" s="30">
        <f>Teste4!I26</f>
        <v>502728.85</v>
      </c>
    </row>
    <row r="29" spans="1:9" ht="409.5">
      <c r="A29" s="23">
        <f t="shared" si="0"/>
        <v>20</v>
      </c>
      <c r="B29" s="48" t="s">
        <v>53</v>
      </c>
      <c r="C29" s="32" t="s">
        <v>162</v>
      </c>
      <c r="D29" s="32" t="s">
        <v>163</v>
      </c>
      <c r="E29" s="32" t="s">
        <v>164</v>
      </c>
      <c r="F29" s="30">
        <f>Teste4!F27</f>
        <v>139.75</v>
      </c>
      <c r="G29" s="30">
        <f>Teste4!G27</f>
        <v>161153.85</v>
      </c>
      <c r="H29" s="30">
        <f>Teste4!H27</f>
        <v>686841.25</v>
      </c>
      <c r="I29" s="30">
        <f>Teste4!I27</f>
        <v>145027.05</v>
      </c>
    </row>
    <row r="30" spans="1:9" ht="82.5">
      <c r="A30" s="23">
        <f t="shared" si="0"/>
        <v>21</v>
      </c>
      <c r="B30" s="48" t="s">
        <v>58</v>
      </c>
      <c r="C30" s="32" t="s">
        <v>175</v>
      </c>
      <c r="D30" s="32" t="s">
        <v>174</v>
      </c>
      <c r="E30" s="32" t="s">
        <v>173</v>
      </c>
      <c r="F30" s="30">
        <f>AP54</f>
        <v>15.6</v>
      </c>
      <c r="G30" s="30">
        <f>AQ54</f>
        <v>15.6</v>
      </c>
      <c r="H30" s="30">
        <f>AR54</f>
        <v>45.25</v>
      </c>
      <c r="I30" s="30">
        <f>AS54</f>
        <v>15.4</v>
      </c>
    </row>
    <row r="31" spans="1:9" ht="409.5" thickBot="1">
      <c r="A31" s="23">
        <f t="shared" si="0"/>
        <v>22</v>
      </c>
      <c r="B31" s="48" t="s">
        <v>56</v>
      </c>
      <c r="C31" s="32" t="s">
        <v>178</v>
      </c>
      <c r="D31" s="32" t="s">
        <v>177</v>
      </c>
      <c r="E31" s="32" t="s">
        <v>176</v>
      </c>
      <c r="F31" s="30">
        <f>AP77</f>
        <v>143.65</v>
      </c>
      <c r="G31" s="30">
        <f>AQ77</f>
        <v>272546.9</v>
      </c>
      <c r="H31" s="30">
        <f>AR77</f>
        <v>1241067.15</v>
      </c>
      <c r="I31" s="30">
        <f>AS77</f>
        <v>158037.7</v>
      </c>
    </row>
    <row r="32" spans="1:45" ht="16.5" thickBot="1">
      <c r="A32" s="103" t="s">
        <v>9</v>
      </c>
      <c r="B32" s="104"/>
      <c r="C32" s="104"/>
      <c r="D32" s="104"/>
      <c r="E32" s="109"/>
      <c r="F32" s="54">
        <f>SUM(F10:F31)</f>
        <v>3296.2000000000003</v>
      </c>
      <c r="G32" s="54">
        <f>SUM(G10:G31)</f>
        <v>1621055.7000000002</v>
      </c>
      <c r="H32" s="55">
        <f>SUM(H10:H31)</f>
        <v>8159543.1</v>
      </c>
      <c r="I32" s="54">
        <f>SUM(I10:I31)</f>
        <v>8172359.549999999</v>
      </c>
      <c r="K32" s="6" t="s">
        <v>69</v>
      </c>
      <c r="L32" s="26" t="s">
        <v>67</v>
      </c>
      <c r="M32" s="28"/>
      <c r="N32" s="28"/>
      <c r="O32" s="29"/>
      <c r="Q32" s="6" t="s">
        <v>103</v>
      </c>
      <c r="R32" s="26" t="s">
        <v>67</v>
      </c>
      <c r="S32" s="28"/>
      <c r="T32" s="28"/>
      <c r="U32" s="29"/>
      <c r="W32" s="6" t="s">
        <v>107</v>
      </c>
      <c r="X32" s="26" t="s">
        <v>67</v>
      </c>
      <c r="Y32" s="28"/>
      <c r="Z32" s="28"/>
      <c r="AA32" s="29"/>
      <c r="AC32" s="6" t="s">
        <v>138</v>
      </c>
      <c r="AD32" s="26" t="s">
        <v>67</v>
      </c>
      <c r="AE32" s="28"/>
      <c r="AF32" s="28"/>
      <c r="AG32" s="29"/>
      <c r="AI32" s="6" t="s">
        <v>156</v>
      </c>
      <c r="AJ32" s="26" t="s">
        <v>67</v>
      </c>
      <c r="AK32" s="28"/>
      <c r="AL32" s="28"/>
      <c r="AM32" s="29"/>
      <c r="AO32" s="6" t="s">
        <v>166</v>
      </c>
      <c r="AP32" s="26" t="s">
        <v>67</v>
      </c>
      <c r="AQ32" s="28"/>
      <c r="AR32" s="28"/>
      <c r="AS32" s="29"/>
    </row>
    <row r="33" spans="1:45" ht="15">
      <c r="A33" t="s">
        <v>30</v>
      </c>
      <c r="D33" s="16"/>
      <c r="E33" s="16"/>
      <c r="F33" s="16"/>
      <c r="K33" s="40" t="s">
        <v>96</v>
      </c>
      <c r="L33" s="6" t="s">
        <v>6</v>
      </c>
      <c r="M33" s="6" t="s">
        <v>7</v>
      </c>
      <c r="N33" s="6" t="s">
        <v>8</v>
      </c>
      <c r="O33" s="6" t="s">
        <v>49</v>
      </c>
      <c r="Q33" s="40" t="s">
        <v>96</v>
      </c>
      <c r="R33" s="6" t="s">
        <v>6</v>
      </c>
      <c r="S33" s="6" t="s">
        <v>7</v>
      </c>
      <c r="T33" s="6" t="s">
        <v>8</v>
      </c>
      <c r="U33" s="6" t="s">
        <v>49</v>
      </c>
      <c r="W33" s="40" t="s">
        <v>96</v>
      </c>
      <c r="X33" s="6" t="s">
        <v>6</v>
      </c>
      <c r="Y33" s="6" t="s">
        <v>7</v>
      </c>
      <c r="Z33" s="6" t="s">
        <v>8</v>
      </c>
      <c r="AA33" s="6" t="s">
        <v>49</v>
      </c>
      <c r="AC33" s="40" t="s">
        <v>96</v>
      </c>
      <c r="AD33" s="6" t="s">
        <v>6</v>
      </c>
      <c r="AE33" s="6" t="s">
        <v>7</v>
      </c>
      <c r="AF33" s="6" t="s">
        <v>8</v>
      </c>
      <c r="AG33" s="6" t="s">
        <v>49</v>
      </c>
      <c r="AI33" s="40" t="s">
        <v>96</v>
      </c>
      <c r="AJ33" s="6" t="s">
        <v>6</v>
      </c>
      <c r="AK33" s="6" t="s">
        <v>7</v>
      </c>
      <c r="AL33" s="6" t="s">
        <v>8</v>
      </c>
      <c r="AM33" s="6" t="s">
        <v>49</v>
      </c>
      <c r="AO33" s="40" t="s">
        <v>96</v>
      </c>
      <c r="AP33" s="6" t="s">
        <v>6</v>
      </c>
      <c r="AQ33" s="6" t="s">
        <v>7</v>
      </c>
      <c r="AR33" s="6" t="s">
        <v>8</v>
      </c>
      <c r="AS33" s="6" t="s">
        <v>49</v>
      </c>
    </row>
    <row r="34" spans="11:45" ht="15">
      <c r="K34" s="25">
        <v>1</v>
      </c>
      <c r="L34" s="25" t="s">
        <v>169</v>
      </c>
      <c r="M34" s="25" t="s">
        <v>169</v>
      </c>
      <c r="N34" s="25" t="s">
        <v>169</v>
      </c>
      <c r="O34" s="25" t="s">
        <v>169</v>
      </c>
      <c r="Q34" s="25">
        <v>1</v>
      </c>
      <c r="R34" s="25" t="s">
        <v>169</v>
      </c>
      <c r="S34" s="25" t="s">
        <v>169</v>
      </c>
      <c r="T34" s="25" t="s">
        <v>169</v>
      </c>
      <c r="U34" s="25" t="s">
        <v>169</v>
      </c>
      <c r="W34" s="25">
        <v>1</v>
      </c>
      <c r="X34" s="25" t="s">
        <v>169</v>
      </c>
      <c r="Y34" s="25" t="s">
        <v>169</v>
      </c>
      <c r="Z34" s="25" t="s">
        <v>169</v>
      </c>
      <c r="AA34" s="25" t="s">
        <v>169</v>
      </c>
      <c r="AC34" s="25">
        <v>1</v>
      </c>
      <c r="AD34" s="25" t="s">
        <v>169</v>
      </c>
      <c r="AE34" s="25" t="s">
        <v>169</v>
      </c>
      <c r="AF34" s="25" t="s">
        <v>169</v>
      </c>
      <c r="AG34" s="25" t="s">
        <v>169</v>
      </c>
      <c r="AI34" s="25">
        <v>1</v>
      </c>
      <c r="AJ34" s="25" t="s">
        <v>169</v>
      </c>
      <c r="AK34" s="25" t="s">
        <v>169</v>
      </c>
      <c r="AL34" s="25" t="s">
        <v>169</v>
      </c>
      <c r="AM34" s="25" t="s">
        <v>169</v>
      </c>
      <c r="AO34" s="25">
        <v>1</v>
      </c>
      <c r="AP34" s="25">
        <v>16</v>
      </c>
      <c r="AQ34" s="25">
        <v>15</v>
      </c>
      <c r="AR34" s="52">
        <v>47</v>
      </c>
      <c r="AS34" s="25">
        <v>15</v>
      </c>
    </row>
    <row r="35" spans="1:45" ht="15">
      <c r="A35" s="15"/>
      <c r="K35" s="25">
        <f>K34+1</f>
        <v>2</v>
      </c>
      <c r="L35" s="25" t="s">
        <v>169</v>
      </c>
      <c r="M35" s="25" t="s">
        <v>169</v>
      </c>
      <c r="N35" s="25" t="s">
        <v>169</v>
      </c>
      <c r="O35" s="25" t="s">
        <v>169</v>
      </c>
      <c r="Q35" s="25">
        <f>Q34+1</f>
        <v>2</v>
      </c>
      <c r="R35" s="25" t="s">
        <v>169</v>
      </c>
      <c r="S35" s="25" t="s">
        <v>169</v>
      </c>
      <c r="T35" s="25" t="s">
        <v>169</v>
      </c>
      <c r="U35" s="25" t="s">
        <v>169</v>
      </c>
      <c r="W35" s="25">
        <f>W34+1</f>
        <v>2</v>
      </c>
      <c r="X35" s="25" t="s">
        <v>169</v>
      </c>
      <c r="Y35" s="25" t="s">
        <v>169</v>
      </c>
      <c r="Z35" s="25" t="s">
        <v>169</v>
      </c>
      <c r="AA35" s="25" t="s">
        <v>169</v>
      </c>
      <c r="AC35" s="25">
        <f>AC34+1</f>
        <v>2</v>
      </c>
      <c r="AD35" s="25" t="s">
        <v>169</v>
      </c>
      <c r="AE35" s="25" t="s">
        <v>169</v>
      </c>
      <c r="AF35" s="25" t="s">
        <v>169</v>
      </c>
      <c r="AG35" s="25" t="s">
        <v>169</v>
      </c>
      <c r="AI35" s="25">
        <f>AI34+1</f>
        <v>2</v>
      </c>
      <c r="AJ35" s="25" t="s">
        <v>169</v>
      </c>
      <c r="AK35" s="25" t="s">
        <v>169</v>
      </c>
      <c r="AL35" s="25" t="s">
        <v>169</v>
      </c>
      <c r="AM35" s="25" t="s">
        <v>169</v>
      </c>
      <c r="AO35" s="25">
        <f>AO34+1</f>
        <v>2</v>
      </c>
      <c r="AP35" s="25">
        <v>15</v>
      </c>
      <c r="AQ35" s="25">
        <v>16</v>
      </c>
      <c r="AR35" s="25">
        <v>78</v>
      </c>
      <c r="AS35" s="25">
        <v>15</v>
      </c>
    </row>
    <row r="36" spans="1:45" ht="15">
      <c r="A36" s="11"/>
      <c r="K36" s="25">
        <f aca="true" t="shared" si="1" ref="K36:K53">K35+1</f>
        <v>3</v>
      </c>
      <c r="L36" s="25" t="s">
        <v>169</v>
      </c>
      <c r="M36" s="25" t="s">
        <v>169</v>
      </c>
      <c r="N36" s="25" t="s">
        <v>169</v>
      </c>
      <c r="O36" s="25" t="s">
        <v>169</v>
      </c>
      <c r="Q36" s="25">
        <f aca="true" t="shared" si="2" ref="Q36:Q53">Q35+1</f>
        <v>3</v>
      </c>
      <c r="R36" s="25" t="s">
        <v>169</v>
      </c>
      <c r="S36" s="25" t="s">
        <v>169</v>
      </c>
      <c r="T36" s="25" t="s">
        <v>169</v>
      </c>
      <c r="U36" s="25" t="s">
        <v>169</v>
      </c>
      <c r="W36" s="25">
        <f aca="true" t="shared" si="3" ref="W36:W53">W35+1</f>
        <v>3</v>
      </c>
      <c r="X36" s="25" t="s">
        <v>169</v>
      </c>
      <c r="Y36" s="25" t="s">
        <v>169</v>
      </c>
      <c r="Z36" s="25" t="s">
        <v>169</v>
      </c>
      <c r="AA36" s="25" t="s">
        <v>169</v>
      </c>
      <c r="AC36" s="25">
        <f aca="true" t="shared" si="4" ref="AC36:AC53">AC35+1</f>
        <v>3</v>
      </c>
      <c r="AD36" s="25" t="s">
        <v>169</v>
      </c>
      <c r="AE36" s="25" t="s">
        <v>169</v>
      </c>
      <c r="AF36" s="25" t="s">
        <v>169</v>
      </c>
      <c r="AG36" s="25" t="s">
        <v>169</v>
      </c>
      <c r="AI36" s="25">
        <f aca="true" t="shared" si="5" ref="AI36:AI53">AI35+1</f>
        <v>3</v>
      </c>
      <c r="AJ36" s="25" t="s">
        <v>169</v>
      </c>
      <c r="AK36" s="25" t="s">
        <v>169</v>
      </c>
      <c r="AL36" s="25" t="s">
        <v>169</v>
      </c>
      <c r="AM36" s="25" t="s">
        <v>169</v>
      </c>
      <c r="AO36" s="25">
        <f aca="true" t="shared" si="6" ref="AO36:AO53">AO35+1</f>
        <v>3</v>
      </c>
      <c r="AP36" s="25">
        <v>16</v>
      </c>
      <c r="AQ36" s="25">
        <v>15</v>
      </c>
      <c r="AR36" s="25">
        <v>32</v>
      </c>
      <c r="AS36" s="25">
        <v>15</v>
      </c>
    </row>
    <row r="37" spans="1:45" ht="15">
      <c r="A37" s="12"/>
      <c r="K37" s="25">
        <f t="shared" si="1"/>
        <v>4</v>
      </c>
      <c r="L37" s="25" t="s">
        <v>169</v>
      </c>
      <c r="M37" s="25" t="s">
        <v>169</v>
      </c>
      <c r="N37" s="25" t="s">
        <v>169</v>
      </c>
      <c r="O37" s="25" t="s">
        <v>169</v>
      </c>
      <c r="Q37" s="25">
        <f t="shared" si="2"/>
        <v>4</v>
      </c>
      <c r="R37" s="25" t="s">
        <v>169</v>
      </c>
      <c r="S37" s="25" t="s">
        <v>169</v>
      </c>
      <c r="T37" s="25" t="s">
        <v>169</v>
      </c>
      <c r="U37" s="25" t="s">
        <v>169</v>
      </c>
      <c r="W37" s="25">
        <f t="shared" si="3"/>
        <v>4</v>
      </c>
      <c r="X37" s="25" t="s">
        <v>169</v>
      </c>
      <c r="Y37" s="25" t="s">
        <v>169</v>
      </c>
      <c r="Z37" s="25" t="s">
        <v>169</v>
      </c>
      <c r="AA37" s="25" t="s">
        <v>169</v>
      </c>
      <c r="AC37" s="25">
        <f t="shared" si="4"/>
        <v>4</v>
      </c>
      <c r="AD37" s="25" t="s">
        <v>169</v>
      </c>
      <c r="AE37" s="25" t="s">
        <v>169</v>
      </c>
      <c r="AF37" s="25" t="s">
        <v>169</v>
      </c>
      <c r="AG37" s="25" t="s">
        <v>169</v>
      </c>
      <c r="AI37" s="25">
        <f t="shared" si="5"/>
        <v>4</v>
      </c>
      <c r="AJ37" s="25" t="s">
        <v>169</v>
      </c>
      <c r="AK37" s="25" t="s">
        <v>169</v>
      </c>
      <c r="AL37" s="25" t="s">
        <v>169</v>
      </c>
      <c r="AM37" s="25" t="s">
        <v>169</v>
      </c>
      <c r="AO37" s="25">
        <f t="shared" si="6"/>
        <v>4</v>
      </c>
      <c r="AP37" s="25">
        <v>16</v>
      </c>
      <c r="AQ37" s="25">
        <v>15</v>
      </c>
      <c r="AR37" s="25">
        <v>47</v>
      </c>
      <c r="AS37" s="25">
        <v>16</v>
      </c>
    </row>
    <row r="38" spans="1:45" ht="15">
      <c r="A38" s="13"/>
      <c r="K38" s="25">
        <f t="shared" si="1"/>
        <v>5</v>
      </c>
      <c r="L38" s="25" t="s">
        <v>169</v>
      </c>
      <c r="M38" s="25" t="s">
        <v>169</v>
      </c>
      <c r="N38" s="25" t="s">
        <v>169</v>
      </c>
      <c r="O38" s="25" t="s">
        <v>169</v>
      </c>
      <c r="Q38" s="25">
        <f t="shared" si="2"/>
        <v>5</v>
      </c>
      <c r="R38" s="25" t="s">
        <v>169</v>
      </c>
      <c r="S38" s="25" t="s">
        <v>169</v>
      </c>
      <c r="T38" s="25" t="s">
        <v>169</v>
      </c>
      <c r="U38" s="25" t="s">
        <v>169</v>
      </c>
      <c r="W38" s="25">
        <f t="shared" si="3"/>
        <v>5</v>
      </c>
      <c r="X38" s="25" t="s">
        <v>169</v>
      </c>
      <c r="Y38" s="25" t="s">
        <v>169</v>
      </c>
      <c r="Z38" s="25" t="s">
        <v>169</v>
      </c>
      <c r="AA38" s="25" t="s">
        <v>169</v>
      </c>
      <c r="AC38" s="25">
        <f t="shared" si="4"/>
        <v>5</v>
      </c>
      <c r="AD38" s="25" t="s">
        <v>169</v>
      </c>
      <c r="AE38" s="25" t="s">
        <v>169</v>
      </c>
      <c r="AF38" s="25" t="s">
        <v>169</v>
      </c>
      <c r="AG38" s="25" t="s">
        <v>169</v>
      </c>
      <c r="AI38" s="25">
        <f t="shared" si="5"/>
        <v>5</v>
      </c>
      <c r="AJ38" s="25" t="s">
        <v>169</v>
      </c>
      <c r="AK38" s="25" t="s">
        <v>169</v>
      </c>
      <c r="AL38" s="25" t="s">
        <v>169</v>
      </c>
      <c r="AM38" s="25" t="s">
        <v>169</v>
      </c>
      <c r="AO38" s="25">
        <f t="shared" si="6"/>
        <v>5</v>
      </c>
      <c r="AP38" s="25">
        <v>16</v>
      </c>
      <c r="AQ38" s="25">
        <v>16</v>
      </c>
      <c r="AR38" s="25">
        <v>46</v>
      </c>
      <c r="AS38" s="25">
        <v>15</v>
      </c>
    </row>
    <row r="39" spans="1:45" ht="15">
      <c r="A39" s="14"/>
      <c r="K39" s="25">
        <f t="shared" si="1"/>
        <v>6</v>
      </c>
      <c r="L39" s="25" t="s">
        <v>169</v>
      </c>
      <c r="M39" s="25" t="s">
        <v>169</v>
      </c>
      <c r="N39" s="25" t="s">
        <v>169</v>
      </c>
      <c r="O39" s="25" t="s">
        <v>169</v>
      </c>
      <c r="Q39" s="25">
        <f t="shared" si="2"/>
        <v>6</v>
      </c>
      <c r="R39" s="25" t="s">
        <v>169</v>
      </c>
      <c r="S39" s="25" t="s">
        <v>169</v>
      </c>
      <c r="T39" s="25" t="s">
        <v>169</v>
      </c>
      <c r="U39" s="25" t="s">
        <v>169</v>
      </c>
      <c r="W39" s="25">
        <f t="shared" si="3"/>
        <v>6</v>
      </c>
      <c r="X39" s="25" t="s">
        <v>169</v>
      </c>
      <c r="Y39" s="25" t="s">
        <v>169</v>
      </c>
      <c r="Z39" s="25" t="s">
        <v>169</v>
      </c>
      <c r="AA39" s="25" t="s">
        <v>169</v>
      </c>
      <c r="AC39" s="25">
        <f t="shared" si="4"/>
        <v>6</v>
      </c>
      <c r="AD39" s="25" t="s">
        <v>169</v>
      </c>
      <c r="AE39" s="25" t="s">
        <v>169</v>
      </c>
      <c r="AF39" s="25" t="s">
        <v>169</v>
      </c>
      <c r="AG39" s="25" t="s">
        <v>169</v>
      </c>
      <c r="AI39" s="25">
        <f t="shared" si="5"/>
        <v>6</v>
      </c>
      <c r="AJ39" s="25" t="s">
        <v>169</v>
      </c>
      <c r="AK39" s="25" t="s">
        <v>169</v>
      </c>
      <c r="AL39" s="25" t="s">
        <v>169</v>
      </c>
      <c r="AM39" s="25" t="s">
        <v>169</v>
      </c>
      <c r="AO39" s="25">
        <f t="shared" si="6"/>
        <v>6</v>
      </c>
      <c r="AP39" s="25">
        <v>16</v>
      </c>
      <c r="AQ39" s="25">
        <v>16</v>
      </c>
      <c r="AR39" s="25">
        <v>47</v>
      </c>
      <c r="AS39" s="25">
        <v>15</v>
      </c>
    </row>
    <row r="40" spans="1:45" ht="15">
      <c r="A40" s="14"/>
      <c r="K40" s="25">
        <f t="shared" si="1"/>
        <v>7</v>
      </c>
      <c r="L40" s="25" t="s">
        <v>169</v>
      </c>
      <c r="M40" s="25" t="s">
        <v>169</v>
      </c>
      <c r="N40" s="25" t="s">
        <v>169</v>
      </c>
      <c r="O40" s="25" t="s">
        <v>169</v>
      </c>
      <c r="Q40" s="25">
        <f t="shared" si="2"/>
        <v>7</v>
      </c>
      <c r="R40" s="25" t="s">
        <v>169</v>
      </c>
      <c r="S40" s="25" t="s">
        <v>169</v>
      </c>
      <c r="T40" s="25" t="s">
        <v>169</v>
      </c>
      <c r="U40" s="25" t="s">
        <v>169</v>
      </c>
      <c r="W40" s="25">
        <f t="shared" si="3"/>
        <v>7</v>
      </c>
      <c r="X40" s="25" t="s">
        <v>169</v>
      </c>
      <c r="Y40" s="25" t="s">
        <v>169</v>
      </c>
      <c r="Z40" s="25" t="s">
        <v>169</v>
      </c>
      <c r="AA40" s="25" t="s">
        <v>169</v>
      </c>
      <c r="AC40" s="25">
        <f t="shared" si="4"/>
        <v>7</v>
      </c>
      <c r="AD40" s="25" t="s">
        <v>169</v>
      </c>
      <c r="AE40" s="25" t="s">
        <v>169</v>
      </c>
      <c r="AF40" s="25" t="s">
        <v>169</v>
      </c>
      <c r="AG40" s="25" t="s">
        <v>169</v>
      </c>
      <c r="AI40" s="25">
        <f t="shared" si="5"/>
        <v>7</v>
      </c>
      <c r="AJ40" s="25" t="s">
        <v>169</v>
      </c>
      <c r="AK40" s="25" t="s">
        <v>169</v>
      </c>
      <c r="AL40" s="25" t="s">
        <v>169</v>
      </c>
      <c r="AM40" s="25" t="s">
        <v>169</v>
      </c>
      <c r="AO40" s="25">
        <f t="shared" si="6"/>
        <v>7</v>
      </c>
      <c r="AP40" s="25">
        <v>15</v>
      </c>
      <c r="AQ40" s="25">
        <v>16</v>
      </c>
      <c r="AR40" s="25">
        <v>46</v>
      </c>
      <c r="AS40" s="25">
        <v>16</v>
      </c>
    </row>
    <row r="41" spans="11:45" ht="15">
      <c r="K41" s="25">
        <f t="shared" si="1"/>
        <v>8</v>
      </c>
      <c r="L41" s="25" t="s">
        <v>169</v>
      </c>
      <c r="M41" s="25" t="s">
        <v>169</v>
      </c>
      <c r="N41" s="25" t="s">
        <v>169</v>
      </c>
      <c r="O41" s="25" t="s">
        <v>169</v>
      </c>
      <c r="Q41" s="25">
        <f t="shared" si="2"/>
        <v>8</v>
      </c>
      <c r="R41" s="25" t="s">
        <v>169</v>
      </c>
      <c r="S41" s="25" t="s">
        <v>169</v>
      </c>
      <c r="T41" s="25" t="s">
        <v>169</v>
      </c>
      <c r="U41" s="25" t="s">
        <v>169</v>
      </c>
      <c r="W41" s="25">
        <f t="shared" si="3"/>
        <v>8</v>
      </c>
      <c r="X41" s="25" t="s">
        <v>169</v>
      </c>
      <c r="Y41" s="25" t="s">
        <v>169</v>
      </c>
      <c r="Z41" s="25" t="s">
        <v>169</v>
      </c>
      <c r="AA41" s="25" t="s">
        <v>169</v>
      </c>
      <c r="AC41" s="25">
        <f t="shared" si="4"/>
        <v>8</v>
      </c>
      <c r="AD41" s="25" t="s">
        <v>169</v>
      </c>
      <c r="AE41" s="25" t="s">
        <v>169</v>
      </c>
      <c r="AF41" s="25" t="s">
        <v>169</v>
      </c>
      <c r="AG41" s="25" t="s">
        <v>169</v>
      </c>
      <c r="AI41" s="25">
        <f t="shared" si="5"/>
        <v>8</v>
      </c>
      <c r="AJ41" s="25" t="s">
        <v>169</v>
      </c>
      <c r="AK41" s="25" t="s">
        <v>169</v>
      </c>
      <c r="AL41" s="25" t="s">
        <v>169</v>
      </c>
      <c r="AM41" s="25" t="s">
        <v>169</v>
      </c>
      <c r="AO41" s="25">
        <f t="shared" si="6"/>
        <v>8</v>
      </c>
      <c r="AP41" s="25">
        <v>16</v>
      </c>
      <c r="AQ41" s="25">
        <v>16</v>
      </c>
      <c r="AR41" s="27">
        <v>47</v>
      </c>
      <c r="AS41" s="25">
        <v>16</v>
      </c>
    </row>
    <row r="42" spans="1:45" ht="15">
      <c r="A42" s="15"/>
      <c r="K42" s="25">
        <f t="shared" si="1"/>
        <v>9</v>
      </c>
      <c r="L42" s="25" t="s">
        <v>169</v>
      </c>
      <c r="M42" s="25" t="s">
        <v>169</v>
      </c>
      <c r="N42" s="25" t="s">
        <v>169</v>
      </c>
      <c r="O42" s="25" t="s">
        <v>169</v>
      </c>
      <c r="Q42" s="25">
        <f t="shared" si="2"/>
        <v>9</v>
      </c>
      <c r="R42" s="25" t="s">
        <v>169</v>
      </c>
      <c r="S42" s="25" t="s">
        <v>169</v>
      </c>
      <c r="T42" s="25" t="s">
        <v>169</v>
      </c>
      <c r="U42" s="25" t="s">
        <v>169</v>
      </c>
      <c r="W42" s="25">
        <f t="shared" si="3"/>
        <v>9</v>
      </c>
      <c r="X42" s="25" t="s">
        <v>169</v>
      </c>
      <c r="Y42" s="25" t="s">
        <v>169</v>
      </c>
      <c r="Z42" s="25" t="s">
        <v>169</v>
      </c>
      <c r="AA42" s="25" t="s">
        <v>169</v>
      </c>
      <c r="AC42" s="25">
        <f t="shared" si="4"/>
        <v>9</v>
      </c>
      <c r="AD42" s="25" t="s">
        <v>169</v>
      </c>
      <c r="AE42" s="25" t="s">
        <v>169</v>
      </c>
      <c r="AF42" s="25" t="s">
        <v>169</v>
      </c>
      <c r="AG42" s="25" t="s">
        <v>169</v>
      </c>
      <c r="AI42" s="25">
        <f t="shared" si="5"/>
        <v>9</v>
      </c>
      <c r="AJ42" s="25" t="s">
        <v>169</v>
      </c>
      <c r="AK42" s="25" t="s">
        <v>169</v>
      </c>
      <c r="AL42" s="25" t="s">
        <v>169</v>
      </c>
      <c r="AM42" s="25" t="s">
        <v>169</v>
      </c>
      <c r="AO42" s="25">
        <f t="shared" si="6"/>
        <v>9</v>
      </c>
      <c r="AP42" s="25">
        <v>16</v>
      </c>
      <c r="AQ42" s="25">
        <v>15</v>
      </c>
      <c r="AR42" s="27">
        <v>47</v>
      </c>
      <c r="AS42" s="25">
        <v>16</v>
      </c>
    </row>
    <row r="43" spans="11:45" ht="15">
      <c r="K43" s="25">
        <f t="shared" si="1"/>
        <v>10</v>
      </c>
      <c r="L43" s="25" t="s">
        <v>169</v>
      </c>
      <c r="M43" s="25" t="s">
        <v>169</v>
      </c>
      <c r="N43" s="25" t="s">
        <v>169</v>
      </c>
      <c r="O43" s="25" t="s">
        <v>169</v>
      </c>
      <c r="Q43" s="25">
        <f t="shared" si="2"/>
        <v>10</v>
      </c>
      <c r="R43" s="25" t="s">
        <v>169</v>
      </c>
      <c r="S43" s="25" t="s">
        <v>169</v>
      </c>
      <c r="T43" s="25" t="s">
        <v>169</v>
      </c>
      <c r="U43" s="25" t="s">
        <v>169</v>
      </c>
      <c r="W43" s="25">
        <f t="shared" si="3"/>
        <v>10</v>
      </c>
      <c r="X43" s="25" t="s">
        <v>169</v>
      </c>
      <c r="Y43" s="25" t="s">
        <v>169</v>
      </c>
      <c r="Z43" s="25" t="s">
        <v>169</v>
      </c>
      <c r="AA43" s="25" t="s">
        <v>169</v>
      </c>
      <c r="AC43" s="25">
        <f t="shared" si="4"/>
        <v>10</v>
      </c>
      <c r="AD43" s="25" t="s">
        <v>169</v>
      </c>
      <c r="AE43" s="25" t="s">
        <v>169</v>
      </c>
      <c r="AF43" s="25" t="s">
        <v>169</v>
      </c>
      <c r="AG43" s="25" t="s">
        <v>169</v>
      </c>
      <c r="AI43" s="25">
        <f t="shared" si="5"/>
        <v>10</v>
      </c>
      <c r="AJ43" s="25" t="s">
        <v>169</v>
      </c>
      <c r="AK43" s="25" t="s">
        <v>169</v>
      </c>
      <c r="AL43" s="25" t="s">
        <v>169</v>
      </c>
      <c r="AM43" s="25" t="s">
        <v>169</v>
      </c>
      <c r="AO43" s="25">
        <f t="shared" si="6"/>
        <v>10</v>
      </c>
      <c r="AP43" s="25">
        <v>16</v>
      </c>
      <c r="AQ43" s="25">
        <v>15</v>
      </c>
      <c r="AR43" s="27">
        <v>47</v>
      </c>
      <c r="AS43" s="25">
        <v>15</v>
      </c>
    </row>
    <row r="44" spans="11:45" ht="15">
      <c r="K44" s="25">
        <f t="shared" si="1"/>
        <v>11</v>
      </c>
      <c r="L44" s="25" t="s">
        <v>169</v>
      </c>
      <c r="M44" s="25" t="s">
        <v>169</v>
      </c>
      <c r="N44" s="25" t="s">
        <v>169</v>
      </c>
      <c r="O44" s="25" t="s">
        <v>169</v>
      </c>
      <c r="Q44" s="25">
        <f t="shared" si="2"/>
        <v>11</v>
      </c>
      <c r="R44" s="25" t="s">
        <v>169</v>
      </c>
      <c r="S44" s="25" t="s">
        <v>169</v>
      </c>
      <c r="T44" s="25" t="s">
        <v>169</v>
      </c>
      <c r="U44" s="25" t="s">
        <v>169</v>
      </c>
      <c r="W44" s="25">
        <f t="shared" si="3"/>
        <v>11</v>
      </c>
      <c r="X44" s="25" t="s">
        <v>169</v>
      </c>
      <c r="Y44" s="25" t="s">
        <v>169</v>
      </c>
      <c r="Z44" s="25" t="s">
        <v>169</v>
      </c>
      <c r="AA44" s="25" t="s">
        <v>169</v>
      </c>
      <c r="AC44" s="25">
        <f t="shared" si="4"/>
        <v>11</v>
      </c>
      <c r="AD44" s="25" t="s">
        <v>169</v>
      </c>
      <c r="AE44" s="25" t="s">
        <v>169</v>
      </c>
      <c r="AF44" s="25" t="s">
        <v>169</v>
      </c>
      <c r="AG44" s="25" t="s">
        <v>169</v>
      </c>
      <c r="AI44" s="25">
        <f t="shared" si="5"/>
        <v>11</v>
      </c>
      <c r="AJ44" s="25" t="s">
        <v>169</v>
      </c>
      <c r="AK44" s="25" t="s">
        <v>169</v>
      </c>
      <c r="AL44" s="25" t="s">
        <v>169</v>
      </c>
      <c r="AM44" s="25" t="s">
        <v>169</v>
      </c>
      <c r="AO44" s="25">
        <f t="shared" si="6"/>
        <v>11</v>
      </c>
      <c r="AP44" s="25">
        <v>16</v>
      </c>
      <c r="AQ44" s="25">
        <v>16</v>
      </c>
      <c r="AR44" s="27">
        <v>47</v>
      </c>
      <c r="AS44" s="25">
        <v>15</v>
      </c>
    </row>
    <row r="45" spans="11:45" ht="15">
      <c r="K45" s="25">
        <f t="shared" si="1"/>
        <v>12</v>
      </c>
      <c r="L45" s="25" t="s">
        <v>169</v>
      </c>
      <c r="M45" s="25" t="s">
        <v>169</v>
      </c>
      <c r="N45" s="25" t="s">
        <v>169</v>
      </c>
      <c r="O45" s="25" t="s">
        <v>169</v>
      </c>
      <c r="Q45" s="25">
        <f t="shared" si="2"/>
        <v>12</v>
      </c>
      <c r="R45" s="25" t="s">
        <v>169</v>
      </c>
      <c r="S45" s="25" t="s">
        <v>169</v>
      </c>
      <c r="T45" s="25" t="s">
        <v>169</v>
      </c>
      <c r="U45" s="25" t="s">
        <v>169</v>
      </c>
      <c r="W45" s="25">
        <f t="shared" si="3"/>
        <v>12</v>
      </c>
      <c r="X45" s="25" t="s">
        <v>169</v>
      </c>
      <c r="Y45" s="25" t="s">
        <v>169</v>
      </c>
      <c r="Z45" s="25" t="s">
        <v>169</v>
      </c>
      <c r="AA45" s="25" t="s">
        <v>169</v>
      </c>
      <c r="AC45" s="25">
        <f t="shared" si="4"/>
        <v>12</v>
      </c>
      <c r="AD45" s="25" t="s">
        <v>169</v>
      </c>
      <c r="AE45" s="25" t="s">
        <v>169</v>
      </c>
      <c r="AF45" s="25" t="s">
        <v>169</v>
      </c>
      <c r="AG45" s="25" t="s">
        <v>169</v>
      </c>
      <c r="AI45" s="25">
        <f t="shared" si="5"/>
        <v>12</v>
      </c>
      <c r="AJ45" s="25" t="s">
        <v>169</v>
      </c>
      <c r="AK45" s="25" t="s">
        <v>169</v>
      </c>
      <c r="AL45" s="25" t="s">
        <v>169</v>
      </c>
      <c r="AM45" s="25" t="s">
        <v>169</v>
      </c>
      <c r="AO45" s="25">
        <f t="shared" si="6"/>
        <v>12</v>
      </c>
      <c r="AP45" s="25">
        <v>15</v>
      </c>
      <c r="AQ45" s="25">
        <v>16</v>
      </c>
      <c r="AR45" s="27">
        <v>31</v>
      </c>
      <c r="AS45" s="25">
        <v>16</v>
      </c>
    </row>
    <row r="46" spans="11:45" ht="15">
      <c r="K46" s="25">
        <f t="shared" si="1"/>
        <v>13</v>
      </c>
      <c r="L46" s="25" t="s">
        <v>169</v>
      </c>
      <c r="M46" s="25" t="s">
        <v>169</v>
      </c>
      <c r="N46" s="25" t="s">
        <v>169</v>
      </c>
      <c r="O46" s="25" t="s">
        <v>169</v>
      </c>
      <c r="Q46" s="25">
        <f t="shared" si="2"/>
        <v>13</v>
      </c>
      <c r="R46" s="25" t="s">
        <v>169</v>
      </c>
      <c r="S46" s="25" t="s">
        <v>169</v>
      </c>
      <c r="T46" s="25" t="s">
        <v>169</v>
      </c>
      <c r="U46" s="25" t="s">
        <v>169</v>
      </c>
      <c r="W46" s="25">
        <f t="shared" si="3"/>
        <v>13</v>
      </c>
      <c r="X46" s="25" t="s">
        <v>169</v>
      </c>
      <c r="Y46" s="25" t="s">
        <v>169</v>
      </c>
      <c r="Z46" s="25" t="s">
        <v>169</v>
      </c>
      <c r="AA46" s="25" t="s">
        <v>169</v>
      </c>
      <c r="AC46" s="25">
        <f t="shared" si="4"/>
        <v>13</v>
      </c>
      <c r="AD46" s="25" t="s">
        <v>169</v>
      </c>
      <c r="AE46" s="25" t="s">
        <v>169</v>
      </c>
      <c r="AF46" s="25" t="s">
        <v>169</v>
      </c>
      <c r="AG46" s="25" t="s">
        <v>169</v>
      </c>
      <c r="AI46" s="25">
        <f t="shared" si="5"/>
        <v>13</v>
      </c>
      <c r="AJ46" s="25" t="s">
        <v>169</v>
      </c>
      <c r="AK46" s="25" t="s">
        <v>169</v>
      </c>
      <c r="AL46" s="25" t="s">
        <v>169</v>
      </c>
      <c r="AM46" s="25" t="s">
        <v>169</v>
      </c>
      <c r="AO46" s="25">
        <f t="shared" si="6"/>
        <v>13</v>
      </c>
      <c r="AP46" s="25">
        <v>16</v>
      </c>
      <c r="AQ46" s="25">
        <v>15</v>
      </c>
      <c r="AR46" s="25">
        <v>46</v>
      </c>
      <c r="AS46" s="25">
        <v>16</v>
      </c>
    </row>
    <row r="47" spans="11:45" ht="15">
      <c r="K47" s="25">
        <f t="shared" si="1"/>
        <v>14</v>
      </c>
      <c r="L47" s="25" t="s">
        <v>169</v>
      </c>
      <c r="M47" s="25" t="s">
        <v>169</v>
      </c>
      <c r="N47" s="25" t="s">
        <v>169</v>
      </c>
      <c r="O47" s="25" t="s">
        <v>169</v>
      </c>
      <c r="Q47" s="25">
        <f t="shared" si="2"/>
        <v>14</v>
      </c>
      <c r="R47" s="25" t="s">
        <v>169</v>
      </c>
      <c r="S47" s="25" t="s">
        <v>169</v>
      </c>
      <c r="T47" s="25" t="s">
        <v>169</v>
      </c>
      <c r="U47" s="25" t="s">
        <v>169</v>
      </c>
      <c r="W47" s="25">
        <f t="shared" si="3"/>
        <v>14</v>
      </c>
      <c r="X47" s="25" t="s">
        <v>169</v>
      </c>
      <c r="Y47" s="25" t="s">
        <v>169</v>
      </c>
      <c r="Z47" s="25" t="s">
        <v>169</v>
      </c>
      <c r="AA47" s="25" t="s">
        <v>169</v>
      </c>
      <c r="AC47" s="25">
        <f t="shared" si="4"/>
        <v>14</v>
      </c>
      <c r="AD47" s="25" t="s">
        <v>169</v>
      </c>
      <c r="AE47" s="25" t="s">
        <v>169</v>
      </c>
      <c r="AF47" s="25" t="s">
        <v>169</v>
      </c>
      <c r="AG47" s="25" t="s">
        <v>169</v>
      </c>
      <c r="AI47" s="25">
        <f t="shared" si="5"/>
        <v>14</v>
      </c>
      <c r="AJ47" s="25" t="s">
        <v>169</v>
      </c>
      <c r="AK47" s="25" t="s">
        <v>169</v>
      </c>
      <c r="AL47" s="25" t="s">
        <v>169</v>
      </c>
      <c r="AM47" s="25" t="s">
        <v>169</v>
      </c>
      <c r="AO47" s="25">
        <f t="shared" si="6"/>
        <v>14</v>
      </c>
      <c r="AP47" s="25">
        <v>15</v>
      </c>
      <c r="AQ47" s="25">
        <v>16</v>
      </c>
      <c r="AR47" s="25">
        <v>47</v>
      </c>
      <c r="AS47" s="25">
        <v>15</v>
      </c>
    </row>
    <row r="48" spans="11:45" ht="15">
      <c r="K48" s="25">
        <f t="shared" si="1"/>
        <v>15</v>
      </c>
      <c r="L48" s="25" t="s">
        <v>169</v>
      </c>
      <c r="M48" s="25" t="s">
        <v>169</v>
      </c>
      <c r="N48" s="25" t="s">
        <v>169</v>
      </c>
      <c r="O48" s="25" t="s">
        <v>169</v>
      </c>
      <c r="Q48" s="25">
        <f t="shared" si="2"/>
        <v>15</v>
      </c>
      <c r="R48" s="25" t="s">
        <v>169</v>
      </c>
      <c r="S48" s="25" t="s">
        <v>169</v>
      </c>
      <c r="T48" s="25" t="s">
        <v>169</v>
      </c>
      <c r="U48" s="25" t="s">
        <v>169</v>
      </c>
      <c r="W48" s="25">
        <f t="shared" si="3"/>
        <v>15</v>
      </c>
      <c r="X48" s="25" t="s">
        <v>169</v>
      </c>
      <c r="Y48" s="25" t="s">
        <v>169</v>
      </c>
      <c r="Z48" s="25" t="s">
        <v>169</v>
      </c>
      <c r="AA48" s="25" t="s">
        <v>169</v>
      </c>
      <c r="AC48" s="25">
        <f t="shared" si="4"/>
        <v>15</v>
      </c>
      <c r="AD48" s="25" t="s">
        <v>169</v>
      </c>
      <c r="AE48" s="25" t="s">
        <v>169</v>
      </c>
      <c r="AF48" s="25" t="s">
        <v>169</v>
      </c>
      <c r="AG48" s="25" t="s">
        <v>169</v>
      </c>
      <c r="AI48" s="25">
        <f t="shared" si="5"/>
        <v>15</v>
      </c>
      <c r="AJ48" s="25" t="s">
        <v>169</v>
      </c>
      <c r="AK48" s="25" t="s">
        <v>169</v>
      </c>
      <c r="AL48" s="25" t="s">
        <v>169</v>
      </c>
      <c r="AM48" s="25" t="s">
        <v>169</v>
      </c>
      <c r="AO48" s="25">
        <f t="shared" si="6"/>
        <v>15</v>
      </c>
      <c r="AP48" s="25">
        <v>15</v>
      </c>
      <c r="AQ48" s="25">
        <v>16</v>
      </c>
      <c r="AR48" s="25">
        <v>47</v>
      </c>
      <c r="AS48" s="25">
        <v>16</v>
      </c>
    </row>
    <row r="49" spans="11:45" ht="15">
      <c r="K49" s="25">
        <f t="shared" si="1"/>
        <v>16</v>
      </c>
      <c r="L49" s="25" t="s">
        <v>169</v>
      </c>
      <c r="M49" s="25" t="s">
        <v>169</v>
      </c>
      <c r="N49" s="25" t="s">
        <v>169</v>
      </c>
      <c r="O49" s="25" t="s">
        <v>169</v>
      </c>
      <c r="Q49" s="25">
        <f t="shared" si="2"/>
        <v>16</v>
      </c>
      <c r="R49" s="25" t="s">
        <v>169</v>
      </c>
      <c r="S49" s="25" t="s">
        <v>169</v>
      </c>
      <c r="T49" s="25" t="s">
        <v>169</v>
      </c>
      <c r="U49" s="25" t="s">
        <v>169</v>
      </c>
      <c r="W49" s="25">
        <f t="shared" si="3"/>
        <v>16</v>
      </c>
      <c r="X49" s="25" t="s">
        <v>169</v>
      </c>
      <c r="Y49" s="25" t="s">
        <v>169</v>
      </c>
      <c r="Z49" s="25" t="s">
        <v>169</v>
      </c>
      <c r="AA49" s="25" t="s">
        <v>169</v>
      </c>
      <c r="AC49" s="25">
        <f t="shared" si="4"/>
        <v>16</v>
      </c>
      <c r="AD49" s="25" t="s">
        <v>169</v>
      </c>
      <c r="AE49" s="25" t="s">
        <v>169</v>
      </c>
      <c r="AF49" s="25" t="s">
        <v>169</v>
      </c>
      <c r="AG49" s="25" t="s">
        <v>169</v>
      </c>
      <c r="AI49" s="25">
        <f t="shared" si="5"/>
        <v>16</v>
      </c>
      <c r="AJ49" s="25" t="s">
        <v>169</v>
      </c>
      <c r="AK49" s="25" t="s">
        <v>169</v>
      </c>
      <c r="AL49" s="25" t="s">
        <v>169</v>
      </c>
      <c r="AM49" s="25" t="s">
        <v>169</v>
      </c>
      <c r="AO49" s="25">
        <f t="shared" si="6"/>
        <v>16</v>
      </c>
      <c r="AP49" s="25">
        <v>15</v>
      </c>
      <c r="AQ49" s="25">
        <v>16</v>
      </c>
      <c r="AR49" s="25">
        <v>47</v>
      </c>
      <c r="AS49" s="25">
        <v>15</v>
      </c>
    </row>
    <row r="50" spans="11:45" ht="15">
      <c r="K50" s="25">
        <f t="shared" si="1"/>
        <v>17</v>
      </c>
      <c r="L50" s="25" t="s">
        <v>169</v>
      </c>
      <c r="M50" s="25" t="s">
        <v>169</v>
      </c>
      <c r="N50" s="25" t="s">
        <v>169</v>
      </c>
      <c r="O50" s="25" t="s">
        <v>169</v>
      </c>
      <c r="Q50" s="25">
        <f t="shared" si="2"/>
        <v>17</v>
      </c>
      <c r="R50" s="25" t="s">
        <v>169</v>
      </c>
      <c r="S50" s="25" t="s">
        <v>169</v>
      </c>
      <c r="T50" s="25" t="s">
        <v>169</v>
      </c>
      <c r="U50" s="25" t="s">
        <v>169</v>
      </c>
      <c r="W50" s="25">
        <f t="shared" si="3"/>
        <v>17</v>
      </c>
      <c r="X50" s="25" t="s">
        <v>169</v>
      </c>
      <c r="Y50" s="25" t="s">
        <v>169</v>
      </c>
      <c r="Z50" s="25" t="s">
        <v>169</v>
      </c>
      <c r="AA50" s="25" t="s">
        <v>169</v>
      </c>
      <c r="AC50" s="25">
        <f t="shared" si="4"/>
        <v>17</v>
      </c>
      <c r="AD50" s="25" t="s">
        <v>169</v>
      </c>
      <c r="AE50" s="25" t="s">
        <v>169</v>
      </c>
      <c r="AF50" s="25" t="s">
        <v>169</v>
      </c>
      <c r="AG50" s="25" t="s">
        <v>169</v>
      </c>
      <c r="AI50" s="25">
        <f t="shared" si="5"/>
        <v>17</v>
      </c>
      <c r="AJ50" s="25" t="s">
        <v>169</v>
      </c>
      <c r="AK50" s="25" t="s">
        <v>169</v>
      </c>
      <c r="AL50" s="25" t="s">
        <v>169</v>
      </c>
      <c r="AM50" s="25" t="s">
        <v>169</v>
      </c>
      <c r="AO50" s="25">
        <f t="shared" si="6"/>
        <v>17</v>
      </c>
      <c r="AP50" s="25">
        <v>16</v>
      </c>
      <c r="AQ50" s="25">
        <v>16</v>
      </c>
      <c r="AR50" s="25">
        <v>31</v>
      </c>
      <c r="AS50" s="25">
        <v>15</v>
      </c>
    </row>
    <row r="51" spans="11:45" ht="15">
      <c r="K51" s="25">
        <f t="shared" si="1"/>
        <v>18</v>
      </c>
      <c r="L51" s="25" t="s">
        <v>169</v>
      </c>
      <c r="M51" s="25" t="s">
        <v>169</v>
      </c>
      <c r="N51" s="25" t="s">
        <v>169</v>
      </c>
      <c r="O51" s="25" t="s">
        <v>169</v>
      </c>
      <c r="Q51" s="25">
        <f t="shared" si="2"/>
        <v>18</v>
      </c>
      <c r="R51" s="25" t="s">
        <v>169</v>
      </c>
      <c r="S51" s="25" t="s">
        <v>169</v>
      </c>
      <c r="T51" s="25" t="s">
        <v>169</v>
      </c>
      <c r="U51" s="25" t="s">
        <v>169</v>
      </c>
      <c r="W51" s="25">
        <f t="shared" si="3"/>
        <v>18</v>
      </c>
      <c r="X51" s="25" t="s">
        <v>169</v>
      </c>
      <c r="Y51" s="25" t="s">
        <v>169</v>
      </c>
      <c r="Z51" s="25" t="s">
        <v>169</v>
      </c>
      <c r="AA51" s="25" t="s">
        <v>169</v>
      </c>
      <c r="AC51" s="25">
        <f t="shared" si="4"/>
        <v>18</v>
      </c>
      <c r="AD51" s="25" t="s">
        <v>169</v>
      </c>
      <c r="AE51" s="25" t="s">
        <v>169</v>
      </c>
      <c r="AF51" s="25" t="s">
        <v>169</v>
      </c>
      <c r="AG51" s="25" t="s">
        <v>169</v>
      </c>
      <c r="AI51" s="25">
        <f t="shared" si="5"/>
        <v>18</v>
      </c>
      <c r="AJ51" s="25" t="s">
        <v>169</v>
      </c>
      <c r="AK51" s="25" t="s">
        <v>169</v>
      </c>
      <c r="AL51" s="25" t="s">
        <v>169</v>
      </c>
      <c r="AM51" s="25" t="s">
        <v>169</v>
      </c>
      <c r="AO51" s="25">
        <f t="shared" si="6"/>
        <v>18</v>
      </c>
      <c r="AP51" s="25">
        <v>15</v>
      </c>
      <c r="AQ51" s="25">
        <v>15</v>
      </c>
      <c r="AR51" s="25">
        <v>47</v>
      </c>
      <c r="AS51" s="25">
        <v>16</v>
      </c>
    </row>
    <row r="52" spans="11:45" ht="15">
      <c r="K52" s="25">
        <f t="shared" si="1"/>
        <v>19</v>
      </c>
      <c r="L52" s="25" t="s">
        <v>169</v>
      </c>
      <c r="M52" s="25" t="s">
        <v>169</v>
      </c>
      <c r="N52" s="25" t="s">
        <v>169</v>
      </c>
      <c r="O52" s="25" t="s">
        <v>169</v>
      </c>
      <c r="Q52" s="25">
        <f t="shared" si="2"/>
        <v>19</v>
      </c>
      <c r="R52" s="25" t="s">
        <v>169</v>
      </c>
      <c r="S52" s="25" t="s">
        <v>169</v>
      </c>
      <c r="T52" s="25" t="s">
        <v>169</v>
      </c>
      <c r="U52" s="25" t="s">
        <v>169</v>
      </c>
      <c r="W52" s="25">
        <f t="shared" si="3"/>
        <v>19</v>
      </c>
      <c r="X52" s="25" t="s">
        <v>169</v>
      </c>
      <c r="Y52" s="25" t="s">
        <v>169</v>
      </c>
      <c r="Z52" s="25" t="s">
        <v>169</v>
      </c>
      <c r="AA52" s="25" t="s">
        <v>169</v>
      </c>
      <c r="AC52" s="25">
        <f t="shared" si="4"/>
        <v>19</v>
      </c>
      <c r="AD52" s="25" t="s">
        <v>169</v>
      </c>
      <c r="AE52" s="25" t="s">
        <v>169</v>
      </c>
      <c r="AF52" s="25" t="s">
        <v>169</v>
      </c>
      <c r="AG52" s="25" t="s">
        <v>169</v>
      </c>
      <c r="AI52" s="25">
        <f t="shared" si="5"/>
        <v>19</v>
      </c>
      <c r="AJ52" s="25" t="s">
        <v>169</v>
      </c>
      <c r="AK52" s="25" t="s">
        <v>169</v>
      </c>
      <c r="AL52" s="25" t="s">
        <v>169</v>
      </c>
      <c r="AM52" s="25" t="s">
        <v>169</v>
      </c>
      <c r="AO52" s="25">
        <f t="shared" si="6"/>
        <v>19</v>
      </c>
      <c r="AP52" s="25">
        <v>16</v>
      </c>
      <c r="AQ52" s="25">
        <v>15</v>
      </c>
      <c r="AR52" s="25">
        <v>31</v>
      </c>
      <c r="AS52" s="25">
        <v>15</v>
      </c>
    </row>
    <row r="53" spans="11:45" ht="15">
      <c r="K53" s="25">
        <f t="shared" si="1"/>
        <v>20</v>
      </c>
      <c r="L53" s="25" t="s">
        <v>169</v>
      </c>
      <c r="M53" s="25" t="s">
        <v>169</v>
      </c>
      <c r="N53" s="25" t="s">
        <v>169</v>
      </c>
      <c r="O53" s="25" t="s">
        <v>169</v>
      </c>
      <c r="Q53" s="25">
        <f t="shared" si="2"/>
        <v>20</v>
      </c>
      <c r="R53" s="25" t="s">
        <v>169</v>
      </c>
      <c r="S53" s="25" t="s">
        <v>169</v>
      </c>
      <c r="T53" s="25" t="s">
        <v>169</v>
      </c>
      <c r="U53" s="25" t="s">
        <v>169</v>
      </c>
      <c r="W53" s="25">
        <f t="shared" si="3"/>
        <v>20</v>
      </c>
      <c r="X53" s="25" t="s">
        <v>169</v>
      </c>
      <c r="Y53" s="25" t="s">
        <v>169</v>
      </c>
      <c r="Z53" s="25" t="s">
        <v>169</v>
      </c>
      <c r="AA53" s="25" t="s">
        <v>169</v>
      </c>
      <c r="AC53" s="25">
        <f t="shared" si="4"/>
        <v>20</v>
      </c>
      <c r="AD53" s="25" t="s">
        <v>169</v>
      </c>
      <c r="AE53" s="25" t="s">
        <v>169</v>
      </c>
      <c r="AF53" s="25" t="s">
        <v>169</v>
      </c>
      <c r="AG53" s="25" t="s">
        <v>169</v>
      </c>
      <c r="AI53" s="25">
        <f t="shared" si="5"/>
        <v>20</v>
      </c>
      <c r="AJ53" s="25" t="s">
        <v>169</v>
      </c>
      <c r="AK53" s="25" t="s">
        <v>169</v>
      </c>
      <c r="AL53" s="25" t="s">
        <v>169</v>
      </c>
      <c r="AM53" s="25" t="s">
        <v>169</v>
      </c>
      <c r="AO53" s="25">
        <f t="shared" si="6"/>
        <v>20</v>
      </c>
      <c r="AP53" s="25">
        <v>15</v>
      </c>
      <c r="AQ53" s="25">
        <v>16</v>
      </c>
      <c r="AR53" s="25">
        <v>47</v>
      </c>
      <c r="AS53" s="25">
        <v>15</v>
      </c>
    </row>
    <row r="54" spans="11:45" ht="75">
      <c r="K54" s="40" t="s">
        <v>68</v>
      </c>
      <c r="L54" s="59">
        <f>F10</f>
        <v>25.8</v>
      </c>
      <c r="M54" s="59">
        <f>G10</f>
        <v>55.45</v>
      </c>
      <c r="N54" s="59">
        <f>H10</f>
        <v>146.95</v>
      </c>
      <c r="O54" s="59">
        <f>I10</f>
        <v>87.35</v>
      </c>
      <c r="Q54" s="40" t="s">
        <v>68</v>
      </c>
      <c r="R54" s="59">
        <f>F14</f>
        <v>138.95</v>
      </c>
      <c r="S54" s="59">
        <f>G14</f>
        <v>1454.7</v>
      </c>
      <c r="T54" s="60">
        <f>H14</f>
        <v>0</v>
      </c>
      <c r="U54" s="59">
        <f>I14</f>
        <v>1319.55</v>
      </c>
      <c r="W54" s="40" t="s">
        <v>68</v>
      </c>
      <c r="X54" s="59">
        <f>F18</f>
        <v>15.6</v>
      </c>
      <c r="Y54" s="59">
        <f>G18</f>
        <v>302.3</v>
      </c>
      <c r="Z54" s="59">
        <f>H18</f>
        <v>415.45</v>
      </c>
      <c r="AA54" s="59">
        <f>I18</f>
        <v>27.95</v>
      </c>
      <c r="AC54" s="40" t="s">
        <v>68</v>
      </c>
      <c r="AD54" s="59">
        <f>F22</f>
        <v>15.6</v>
      </c>
      <c r="AE54" s="59">
        <f>G22</f>
        <v>185.1</v>
      </c>
      <c r="AF54" s="59">
        <f>H22</f>
        <v>89.75</v>
      </c>
      <c r="AG54" s="59">
        <f>I22</f>
        <v>69.05</v>
      </c>
      <c r="AI54" s="40" t="s">
        <v>68</v>
      </c>
      <c r="AJ54" s="59">
        <f>F26</f>
        <v>1393.75</v>
      </c>
      <c r="AK54" s="59">
        <f>G26</f>
        <v>609307.1</v>
      </c>
      <c r="AL54" s="59">
        <f>H26</f>
        <v>3753969</v>
      </c>
      <c r="AM54" s="59">
        <f>I26</f>
        <v>7258440.6</v>
      </c>
      <c r="AO54" s="40" t="s">
        <v>68</v>
      </c>
      <c r="AP54" s="25">
        <f>SUM(AP33:AP53)/20</f>
        <v>15.6</v>
      </c>
      <c r="AQ54" s="25">
        <f>SUM(AQ33:AQ53)/20</f>
        <v>15.6</v>
      </c>
      <c r="AR54" s="25">
        <f>SUM(AR33:AR53)/20</f>
        <v>45.25</v>
      </c>
      <c r="AS54" s="25">
        <f>SUM(AS33:AS53)/20</f>
        <v>15.4</v>
      </c>
    </row>
    <row r="55" spans="11:45" ht="15">
      <c r="K55" s="6" t="s">
        <v>97</v>
      </c>
      <c r="L55" s="26" t="s">
        <v>67</v>
      </c>
      <c r="M55" s="28"/>
      <c r="N55" s="28"/>
      <c r="O55" s="29"/>
      <c r="Q55" s="6" t="s">
        <v>102</v>
      </c>
      <c r="R55" s="26" t="s">
        <v>67</v>
      </c>
      <c r="S55" s="28"/>
      <c r="T55" s="28"/>
      <c r="U55" s="29"/>
      <c r="W55" s="6" t="s">
        <v>108</v>
      </c>
      <c r="X55" s="26" t="s">
        <v>67</v>
      </c>
      <c r="Y55" s="28"/>
      <c r="Z55" s="28"/>
      <c r="AA55" s="29"/>
      <c r="AC55" s="6" t="s">
        <v>141</v>
      </c>
      <c r="AD55" s="26" t="s">
        <v>67</v>
      </c>
      <c r="AE55" s="28"/>
      <c r="AF55" s="28"/>
      <c r="AG55" s="29"/>
      <c r="AI55" s="6" t="s">
        <v>155</v>
      </c>
      <c r="AJ55" s="26" t="s">
        <v>67</v>
      </c>
      <c r="AK55" s="28"/>
      <c r="AL55" s="28"/>
      <c r="AM55" s="29"/>
      <c r="AO55" s="6" t="s">
        <v>165</v>
      </c>
      <c r="AP55" s="26" t="s">
        <v>67</v>
      </c>
      <c r="AQ55" s="28"/>
      <c r="AR55" s="28"/>
      <c r="AS55" s="29"/>
    </row>
    <row r="56" spans="11:45" ht="15">
      <c r="K56" s="40" t="s">
        <v>96</v>
      </c>
      <c r="L56" s="6" t="s">
        <v>6</v>
      </c>
      <c r="M56" s="6" t="s">
        <v>7</v>
      </c>
      <c r="N56" s="6" t="s">
        <v>8</v>
      </c>
      <c r="O56" s="6" t="s">
        <v>49</v>
      </c>
      <c r="Q56" s="40" t="s">
        <v>96</v>
      </c>
      <c r="R56" s="6" t="s">
        <v>6</v>
      </c>
      <c r="S56" s="6" t="s">
        <v>7</v>
      </c>
      <c r="T56" s="6" t="s">
        <v>8</v>
      </c>
      <c r="U56" s="6" t="s">
        <v>49</v>
      </c>
      <c r="W56" s="40" t="s">
        <v>96</v>
      </c>
      <c r="X56" s="6" t="s">
        <v>6</v>
      </c>
      <c r="Y56" s="6" t="s">
        <v>7</v>
      </c>
      <c r="Z56" s="6" t="s">
        <v>8</v>
      </c>
      <c r="AA56" s="6" t="s">
        <v>49</v>
      </c>
      <c r="AC56" s="40" t="s">
        <v>96</v>
      </c>
      <c r="AD56" s="6" t="s">
        <v>6</v>
      </c>
      <c r="AE56" s="6" t="s">
        <v>7</v>
      </c>
      <c r="AF56" s="6" t="s">
        <v>8</v>
      </c>
      <c r="AG56" s="6" t="s">
        <v>49</v>
      </c>
      <c r="AI56" s="40" t="s">
        <v>96</v>
      </c>
      <c r="AJ56" s="6" t="s">
        <v>6</v>
      </c>
      <c r="AK56" s="6" t="s">
        <v>7</v>
      </c>
      <c r="AL56" s="6" t="s">
        <v>8</v>
      </c>
      <c r="AM56" s="6" t="s">
        <v>49</v>
      </c>
      <c r="AO56" s="40" t="s">
        <v>96</v>
      </c>
      <c r="AP56" s="6" t="s">
        <v>6</v>
      </c>
      <c r="AQ56" s="6" t="s">
        <v>7</v>
      </c>
      <c r="AR56" s="6" t="s">
        <v>8</v>
      </c>
      <c r="AS56" s="6" t="s">
        <v>49</v>
      </c>
    </row>
    <row r="57" spans="11:45" ht="15">
      <c r="K57" s="25">
        <v>1</v>
      </c>
      <c r="L57" s="25" t="s">
        <v>169</v>
      </c>
      <c r="M57" s="25" t="s">
        <v>169</v>
      </c>
      <c r="N57" s="25" t="s">
        <v>169</v>
      </c>
      <c r="O57" s="25" t="s">
        <v>169</v>
      </c>
      <c r="Q57" s="25">
        <v>1</v>
      </c>
      <c r="R57" s="25" t="s">
        <v>169</v>
      </c>
      <c r="S57" s="25" t="s">
        <v>169</v>
      </c>
      <c r="T57" s="25" t="s">
        <v>169</v>
      </c>
      <c r="U57" s="25" t="s">
        <v>169</v>
      </c>
      <c r="W57" s="25">
        <v>1</v>
      </c>
      <c r="X57" s="25" t="s">
        <v>169</v>
      </c>
      <c r="Y57" s="25" t="s">
        <v>169</v>
      </c>
      <c r="Z57" s="25" t="s">
        <v>169</v>
      </c>
      <c r="AA57" s="25" t="s">
        <v>169</v>
      </c>
      <c r="AC57" s="25">
        <v>1</v>
      </c>
      <c r="AD57" s="25">
        <v>16</v>
      </c>
      <c r="AE57" s="25">
        <v>203</v>
      </c>
      <c r="AF57" s="25">
        <v>328</v>
      </c>
      <c r="AG57" s="25">
        <v>47</v>
      </c>
      <c r="AI57" s="25">
        <v>1</v>
      </c>
      <c r="AJ57" s="25" t="s">
        <v>169</v>
      </c>
      <c r="AK57" s="25" t="s">
        <v>169</v>
      </c>
      <c r="AL57" s="25" t="s">
        <v>169</v>
      </c>
      <c r="AM57" s="25" t="s">
        <v>169</v>
      </c>
      <c r="AO57" s="25">
        <v>1</v>
      </c>
      <c r="AP57" s="25">
        <v>62</v>
      </c>
      <c r="AQ57" s="25">
        <v>260344</v>
      </c>
      <c r="AR57" s="52">
        <v>1293735</v>
      </c>
      <c r="AS57" s="25">
        <v>280094</v>
      </c>
    </row>
    <row r="58" spans="11:45" ht="15">
      <c r="K58" s="25">
        <f>K57+1</f>
        <v>2</v>
      </c>
      <c r="L58" s="25" t="s">
        <v>169</v>
      </c>
      <c r="M58" s="25" t="s">
        <v>169</v>
      </c>
      <c r="N58" s="25" t="s">
        <v>169</v>
      </c>
      <c r="O58" s="25" t="s">
        <v>169</v>
      </c>
      <c r="Q58" s="25">
        <f>Q57+1</f>
        <v>2</v>
      </c>
      <c r="R58" s="25" t="s">
        <v>169</v>
      </c>
      <c r="S58" s="25" t="s">
        <v>169</v>
      </c>
      <c r="T58" s="25" t="s">
        <v>169</v>
      </c>
      <c r="U58" s="25" t="s">
        <v>169</v>
      </c>
      <c r="W58" s="25">
        <f>W57+1</f>
        <v>2</v>
      </c>
      <c r="X58" s="25" t="s">
        <v>169</v>
      </c>
      <c r="Y58" s="25" t="s">
        <v>169</v>
      </c>
      <c r="Z58" s="25" t="s">
        <v>169</v>
      </c>
      <c r="AA58" s="25" t="s">
        <v>169</v>
      </c>
      <c r="AC58" s="25">
        <f>AC57+1</f>
        <v>2</v>
      </c>
      <c r="AD58" s="25">
        <v>31</v>
      </c>
      <c r="AE58" s="25">
        <v>203</v>
      </c>
      <c r="AF58" s="25">
        <v>312</v>
      </c>
      <c r="AG58" s="25">
        <v>32</v>
      </c>
      <c r="AI58" s="25">
        <f>AI57+1</f>
        <v>2</v>
      </c>
      <c r="AJ58" s="25" t="s">
        <v>169</v>
      </c>
      <c r="AK58" s="25" t="s">
        <v>169</v>
      </c>
      <c r="AL58" s="25" t="s">
        <v>169</v>
      </c>
      <c r="AM58" s="25" t="s">
        <v>169</v>
      </c>
      <c r="AO58" s="25">
        <f>AO57+1</f>
        <v>2</v>
      </c>
      <c r="AP58" s="25">
        <v>46</v>
      </c>
      <c r="AQ58" s="25">
        <v>280906</v>
      </c>
      <c r="AR58" s="25">
        <v>1261000</v>
      </c>
      <c r="AS58" s="25">
        <v>256282</v>
      </c>
    </row>
    <row r="59" spans="11:45" ht="15">
      <c r="K59" s="25">
        <f aca="true" t="shared" si="7" ref="K59:K76">K58+1</f>
        <v>3</v>
      </c>
      <c r="L59" s="25" t="s">
        <v>169</v>
      </c>
      <c r="M59" s="25" t="s">
        <v>169</v>
      </c>
      <c r="N59" s="25" t="s">
        <v>169</v>
      </c>
      <c r="O59" s="25" t="s">
        <v>169</v>
      </c>
      <c r="Q59" s="25">
        <f aca="true" t="shared" si="8" ref="Q59:Q76">Q58+1</f>
        <v>3</v>
      </c>
      <c r="R59" s="25" t="s">
        <v>169</v>
      </c>
      <c r="S59" s="25" t="s">
        <v>169</v>
      </c>
      <c r="T59" s="25" t="s">
        <v>169</v>
      </c>
      <c r="U59" s="25" t="s">
        <v>169</v>
      </c>
      <c r="W59" s="25">
        <f aca="true" t="shared" si="9" ref="W59:W76">W58+1</f>
        <v>3</v>
      </c>
      <c r="X59" s="25" t="s">
        <v>169</v>
      </c>
      <c r="Y59" s="25" t="s">
        <v>169</v>
      </c>
      <c r="Z59" s="25" t="s">
        <v>169</v>
      </c>
      <c r="AA59" s="25" t="s">
        <v>169</v>
      </c>
      <c r="AC59" s="25">
        <f aca="true" t="shared" si="10" ref="AC59:AC76">AC58+1</f>
        <v>3</v>
      </c>
      <c r="AD59" s="25">
        <v>32</v>
      </c>
      <c r="AE59" s="25">
        <v>219</v>
      </c>
      <c r="AF59" s="25">
        <v>344</v>
      </c>
      <c r="AG59" s="25">
        <v>46</v>
      </c>
      <c r="AI59" s="25">
        <f aca="true" t="shared" si="11" ref="AI59:AI76">AI58+1</f>
        <v>3</v>
      </c>
      <c r="AJ59" s="25" t="s">
        <v>169</v>
      </c>
      <c r="AK59" s="25" t="s">
        <v>169</v>
      </c>
      <c r="AL59" s="25" t="s">
        <v>169</v>
      </c>
      <c r="AM59" s="25" t="s">
        <v>169</v>
      </c>
      <c r="AO59" s="25">
        <f aca="true" t="shared" si="12" ref="AO59:AO76">AO58+1</f>
        <v>3</v>
      </c>
      <c r="AP59" s="25">
        <v>329</v>
      </c>
      <c r="AQ59" s="25">
        <v>281734</v>
      </c>
      <c r="AR59" s="25">
        <v>1273781</v>
      </c>
      <c r="AS59" s="25">
        <v>280125</v>
      </c>
    </row>
    <row r="60" spans="11:45" ht="15">
      <c r="K60" s="25">
        <f t="shared" si="7"/>
        <v>4</v>
      </c>
      <c r="L60" s="25" t="s">
        <v>169</v>
      </c>
      <c r="M60" s="25" t="s">
        <v>169</v>
      </c>
      <c r="N60" s="25" t="s">
        <v>169</v>
      </c>
      <c r="O60" s="25" t="s">
        <v>169</v>
      </c>
      <c r="Q60" s="25">
        <f t="shared" si="8"/>
        <v>4</v>
      </c>
      <c r="R60" s="25" t="s">
        <v>169</v>
      </c>
      <c r="S60" s="25" t="s">
        <v>169</v>
      </c>
      <c r="T60" s="25" t="s">
        <v>169</v>
      </c>
      <c r="U60" s="25" t="s">
        <v>169</v>
      </c>
      <c r="W60" s="25">
        <f t="shared" si="9"/>
        <v>4</v>
      </c>
      <c r="X60" s="25" t="s">
        <v>169</v>
      </c>
      <c r="Y60" s="25" t="s">
        <v>169</v>
      </c>
      <c r="Z60" s="25" t="s">
        <v>169</v>
      </c>
      <c r="AA60" s="25" t="s">
        <v>169</v>
      </c>
      <c r="AC60" s="25">
        <f t="shared" si="10"/>
        <v>4</v>
      </c>
      <c r="AD60" s="25">
        <v>31</v>
      </c>
      <c r="AE60" s="25">
        <v>203</v>
      </c>
      <c r="AF60" s="25">
        <v>313</v>
      </c>
      <c r="AG60" s="25">
        <v>47</v>
      </c>
      <c r="AI60" s="25">
        <f t="shared" si="11"/>
        <v>4</v>
      </c>
      <c r="AJ60" s="25" t="s">
        <v>169</v>
      </c>
      <c r="AK60" s="25" t="s">
        <v>169</v>
      </c>
      <c r="AL60" s="25" t="s">
        <v>169</v>
      </c>
      <c r="AM60" s="25" t="s">
        <v>169</v>
      </c>
      <c r="AO60" s="25">
        <f t="shared" si="12"/>
        <v>4</v>
      </c>
      <c r="AP60" s="25">
        <v>156</v>
      </c>
      <c r="AQ60" s="25">
        <v>281125</v>
      </c>
      <c r="AR60" s="25">
        <v>1337937</v>
      </c>
      <c r="AS60" s="25">
        <v>250985</v>
      </c>
    </row>
    <row r="61" spans="11:45" ht="15">
      <c r="K61" s="25">
        <f t="shared" si="7"/>
        <v>5</v>
      </c>
      <c r="L61" s="25" t="s">
        <v>169</v>
      </c>
      <c r="M61" s="25" t="s">
        <v>169</v>
      </c>
      <c r="N61" s="25" t="s">
        <v>169</v>
      </c>
      <c r="O61" s="25" t="s">
        <v>169</v>
      </c>
      <c r="Q61" s="25">
        <f t="shared" si="8"/>
        <v>5</v>
      </c>
      <c r="R61" s="25" t="s">
        <v>169</v>
      </c>
      <c r="S61" s="25" t="s">
        <v>169</v>
      </c>
      <c r="T61" s="25" t="s">
        <v>169</v>
      </c>
      <c r="U61" s="25" t="s">
        <v>169</v>
      </c>
      <c r="W61" s="25">
        <f t="shared" si="9"/>
        <v>5</v>
      </c>
      <c r="X61" s="25" t="s">
        <v>169</v>
      </c>
      <c r="Y61" s="25" t="s">
        <v>169</v>
      </c>
      <c r="Z61" s="25" t="s">
        <v>169</v>
      </c>
      <c r="AA61" s="25" t="s">
        <v>169</v>
      </c>
      <c r="AC61" s="25">
        <f t="shared" si="10"/>
        <v>5</v>
      </c>
      <c r="AD61" s="25">
        <v>31</v>
      </c>
      <c r="AE61" s="25">
        <v>203</v>
      </c>
      <c r="AF61" s="25">
        <v>344</v>
      </c>
      <c r="AG61" s="25">
        <v>47</v>
      </c>
      <c r="AI61" s="25">
        <f t="shared" si="11"/>
        <v>5</v>
      </c>
      <c r="AJ61" s="25" t="s">
        <v>169</v>
      </c>
      <c r="AK61" s="25" t="s">
        <v>169</v>
      </c>
      <c r="AL61" s="25" t="s">
        <v>169</v>
      </c>
      <c r="AM61" s="25" t="s">
        <v>169</v>
      </c>
      <c r="AO61" s="25">
        <f t="shared" si="12"/>
        <v>5</v>
      </c>
      <c r="AP61" s="25">
        <v>141</v>
      </c>
      <c r="AQ61" s="25">
        <v>281796</v>
      </c>
      <c r="AR61" s="25">
        <v>1260297</v>
      </c>
      <c r="AS61" s="25">
        <v>259765</v>
      </c>
    </row>
    <row r="62" spans="11:45" ht="15">
      <c r="K62" s="25">
        <f t="shared" si="7"/>
        <v>6</v>
      </c>
      <c r="L62" s="25" t="s">
        <v>169</v>
      </c>
      <c r="M62" s="25" t="s">
        <v>169</v>
      </c>
      <c r="N62" s="25" t="s">
        <v>169</v>
      </c>
      <c r="O62" s="25" t="s">
        <v>169</v>
      </c>
      <c r="Q62" s="25">
        <f t="shared" si="8"/>
        <v>6</v>
      </c>
      <c r="R62" s="25" t="s">
        <v>169</v>
      </c>
      <c r="S62" s="25" t="s">
        <v>169</v>
      </c>
      <c r="T62" s="25" t="s">
        <v>169</v>
      </c>
      <c r="U62" s="25" t="s">
        <v>169</v>
      </c>
      <c r="W62" s="25">
        <f t="shared" si="9"/>
        <v>6</v>
      </c>
      <c r="X62" s="25" t="s">
        <v>169</v>
      </c>
      <c r="Y62" s="25" t="s">
        <v>169</v>
      </c>
      <c r="Z62" s="25" t="s">
        <v>169</v>
      </c>
      <c r="AA62" s="25" t="s">
        <v>169</v>
      </c>
      <c r="AC62" s="25">
        <f t="shared" si="10"/>
        <v>6</v>
      </c>
      <c r="AD62" s="25">
        <v>31</v>
      </c>
      <c r="AE62" s="25">
        <v>203</v>
      </c>
      <c r="AF62" s="25">
        <v>313</v>
      </c>
      <c r="AG62" s="25">
        <v>47</v>
      </c>
      <c r="AI62" s="25">
        <f t="shared" si="11"/>
        <v>6</v>
      </c>
      <c r="AJ62" s="25" t="s">
        <v>169</v>
      </c>
      <c r="AK62" s="25" t="s">
        <v>169</v>
      </c>
      <c r="AL62" s="25" t="s">
        <v>169</v>
      </c>
      <c r="AM62" s="25" t="s">
        <v>169</v>
      </c>
      <c r="AO62" s="25">
        <f t="shared" si="12"/>
        <v>6</v>
      </c>
      <c r="AP62" s="25">
        <v>141</v>
      </c>
      <c r="AQ62" s="25">
        <v>281265</v>
      </c>
      <c r="AR62" s="25">
        <v>1580281</v>
      </c>
      <c r="AS62" s="25">
        <v>77672</v>
      </c>
    </row>
    <row r="63" spans="11:45" ht="15">
      <c r="K63" s="25">
        <f t="shared" si="7"/>
        <v>7</v>
      </c>
      <c r="L63" s="25" t="s">
        <v>169</v>
      </c>
      <c r="M63" s="25" t="s">
        <v>169</v>
      </c>
      <c r="N63" s="25" t="s">
        <v>169</v>
      </c>
      <c r="O63" s="25" t="s">
        <v>169</v>
      </c>
      <c r="Q63" s="25">
        <f t="shared" si="8"/>
        <v>7</v>
      </c>
      <c r="R63" s="25" t="s">
        <v>169</v>
      </c>
      <c r="S63" s="25" t="s">
        <v>169</v>
      </c>
      <c r="T63" s="25" t="s">
        <v>169</v>
      </c>
      <c r="U63" s="25" t="s">
        <v>169</v>
      </c>
      <c r="W63" s="25">
        <f t="shared" si="9"/>
        <v>7</v>
      </c>
      <c r="X63" s="25" t="s">
        <v>169</v>
      </c>
      <c r="Y63" s="25" t="s">
        <v>169</v>
      </c>
      <c r="Z63" s="25" t="s">
        <v>169</v>
      </c>
      <c r="AA63" s="25" t="s">
        <v>169</v>
      </c>
      <c r="AC63" s="25">
        <f t="shared" si="10"/>
        <v>7</v>
      </c>
      <c r="AD63" s="25">
        <v>31</v>
      </c>
      <c r="AE63" s="25">
        <v>203</v>
      </c>
      <c r="AF63" s="25">
        <v>313</v>
      </c>
      <c r="AG63" s="25">
        <v>47</v>
      </c>
      <c r="AI63" s="25">
        <f t="shared" si="11"/>
        <v>7</v>
      </c>
      <c r="AJ63" s="25" t="s">
        <v>169</v>
      </c>
      <c r="AK63" s="25" t="s">
        <v>169</v>
      </c>
      <c r="AL63" s="25" t="s">
        <v>169</v>
      </c>
      <c r="AM63" s="25" t="s">
        <v>169</v>
      </c>
      <c r="AO63" s="25">
        <f t="shared" si="12"/>
        <v>7</v>
      </c>
      <c r="AP63" s="25">
        <v>140</v>
      </c>
      <c r="AQ63" s="25">
        <v>280641</v>
      </c>
      <c r="AR63" s="25">
        <v>1479078</v>
      </c>
      <c r="AS63" s="25">
        <v>70515</v>
      </c>
    </row>
    <row r="64" spans="11:45" ht="15">
      <c r="K64" s="25">
        <f t="shared" si="7"/>
        <v>8</v>
      </c>
      <c r="L64" s="25" t="s">
        <v>169</v>
      </c>
      <c r="M64" s="25" t="s">
        <v>169</v>
      </c>
      <c r="N64" s="25" t="s">
        <v>169</v>
      </c>
      <c r="O64" s="25" t="s">
        <v>169</v>
      </c>
      <c r="Q64" s="25">
        <f t="shared" si="8"/>
        <v>8</v>
      </c>
      <c r="R64" s="25" t="s">
        <v>169</v>
      </c>
      <c r="S64" s="25" t="s">
        <v>169</v>
      </c>
      <c r="T64" s="25" t="s">
        <v>169</v>
      </c>
      <c r="U64" s="25" t="s">
        <v>169</v>
      </c>
      <c r="W64" s="25">
        <f t="shared" si="9"/>
        <v>8</v>
      </c>
      <c r="X64" s="25" t="s">
        <v>169</v>
      </c>
      <c r="Y64" s="25" t="s">
        <v>169</v>
      </c>
      <c r="Z64" s="25" t="s">
        <v>169</v>
      </c>
      <c r="AA64" s="25" t="s">
        <v>169</v>
      </c>
      <c r="AC64" s="25">
        <f t="shared" si="10"/>
        <v>8</v>
      </c>
      <c r="AD64" s="25">
        <v>31</v>
      </c>
      <c r="AE64" s="25">
        <v>203</v>
      </c>
      <c r="AF64" s="25">
        <v>406</v>
      </c>
      <c r="AG64" s="25">
        <v>47</v>
      </c>
      <c r="AI64" s="25">
        <f t="shared" si="11"/>
        <v>8</v>
      </c>
      <c r="AJ64" s="25" t="s">
        <v>169</v>
      </c>
      <c r="AK64" s="25" t="s">
        <v>169</v>
      </c>
      <c r="AL64" s="25" t="s">
        <v>169</v>
      </c>
      <c r="AM64" s="25" t="s">
        <v>169</v>
      </c>
      <c r="AO64" s="25">
        <f t="shared" si="12"/>
        <v>8</v>
      </c>
      <c r="AP64" s="25">
        <v>157</v>
      </c>
      <c r="AQ64" s="25">
        <v>281641</v>
      </c>
      <c r="AR64" s="27">
        <v>1009313</v>
      </c>
      <c r="AS64" s="25">
        <v>70313</v>
      </c>
    </row>
    <row r="65" spans="11:45" ht="15">
      <c r="K65" s="25">
        <f t="shared" si="7"/>
        <v>9</v>
      </c>
      <c r="L65" s="25" t="s">
        <v>169</v>
      </c>
      <c r="M65" s="25" t="s">
        <v>169</v>
      </c>
      <c r="N65" s="25" t="s">
        <v>169</v>
      </c>
      <c r="O65" s="25" t="s">
        <v>169</v>
      </c>
      <c r="Q65" s="25">
        <f t="shared" si="8"/>
        <v>9</v>
      </c>
      <c r="R65" s="25" t="s">
        <v>169</v>
      </c>
      <c r="S65" s="25" t="s">
        <v>169</v>
      </c>
      <c r="T65" s="25" t="s">
        <v>169</v>
      </c>
      <c r="U65" s="25" t="s">
        <v>169</v>
      </c>
      <c r="W65" s="25">
        <f t="shared" si="9"/>
        <v>9</v>
      </c>
      <c r="X65" s="25" t="s">
        <v>169</v>
      </c>
      <c r="Y65" s="25" t="s">
        <v>169</v>
      </c>
      <c r="Z65" s="25" t="s">
        <v>169</v>
      </c>
      <c r="AA65" s="25" t="s">
        <v>169</v>
      </c>
      <c r="AC65" s="25">
        <f t="shared" si="10"/>
        <v>9</v>
      </c>
      <c r="AD65" s="25">
        <v>31</v>
      </c>
      <c r="AE65" s="25">
        <v>204</v>
      </c>
      <c r="AF65" s="25">
        <v>375</v>
      </c>
      <c r="AG65" s="25">
        <v>47</v>
      </c>
      <c r="AI65" s="25">
        <f t="shared" si="11"/>
        <v>9</v>
      </c>
      <c r="AJ65" s="25" t="s">
        <v>169</v>
      </c>
      <c r="AK65" s="25" t="s">
        <v>169</v>
      </c>
      <c r="AL65" s="25" t="s">
        <v>169</v>
      </c>
      <c r="AM65" s="25" t="s">
        <v>169</v>
      </c>
      <c r="AO65" s="25">
        <f t="shared" si="12"/>
        <v>9</v>
      </c>
      <c r="AP65" s="25">
        <v>141</v>
      </c>
      <c r="AQ65" s="25">
        <v>281250</v>
      </c>
      <c r="AR65" s="27">
        <v>643015</v>
      </c>
      <c r="AS65" s="25">
        <v>85141</v>
      </c>
    </row>
    <row r="66" spans="11:45" ht="15">
      <c r="K66" s="25">
        <f t="shared" si="7"/>
        <v>10</v>
      </c>
      <c r="L66" s="25" t="s">
        <v>169</v>
      </c>
      <c r="M66" s="25" t="s">
        <v>169</v>
      </c>
      <c r="N66" s="25" t="s">
        <v>169</v>
      </c>
      <c r="O66" s="25" t="s">
        <v>169</v>
      </c>
      <c r="Q66" s="25">
        <f t="shared" si="8"/>
        <v>10</v>
      </c>
      <c r="R66" s="25" t="s">
        <v>169</v>
      </c>
      <c r="S66" s="25" t="s">
        <v>169</v>
      </c>
      <c r="T66" s="25" t="s">
        <v>169</v>
      </c>
      <c r="U66" s="25" t="s">
        <v>169</v>
      </c>
      <c r="W66" s="25">
        <f t="shared" si="9"/>
        <v>10</v>
      </c>
      <c r="X66" s="25" t="s">
        <v>169</v>
      </c>
      <c r="Y66" s="25" t="s">
        <v>169</v>
      </c>
      <c r="Z66" s="25" t="s">
        <v>169</v>
      </c>
      <c r="AA66" s="25" t="s">
        <v>169</v>
      </c>
      <c r="AC66" s="25">
        <f t="shared" si="10"/>
        <v>10</v>
      </c>
      <c r="AD66" s="25">
        <v>31</v>
      </c>
      <c r="AE66" s="25">
        <v>203</v>
      </c>
      <c r="AF66" s="25">
        <v>312</v>
      </c>
      <c r="AG66" s="25">
        <v>47</v>
      </c>
      <c r="AI66" s="25">
        <f t="shared" si="11"/>
        <v>10</v>
      </c>
      <c r="AJ66" s="25" t="s">
        <v>169</v>
      </c>
      <c r="AK66" s="25" t="s">
        <v>169</v>
      </c>
      <c r="AL66" s="25" t="s">
        <v>169</v>
      </c>
      <c r="AM66" s="25" t="s">
        <v>169</v>
      </c>
      <c r="AO66" s="25">
        <f t="shared" si="12"/>
        <v>10</v>
      </c>
      <c r="AP66" s="25">
        <v>156</v>
      </c>
      <c r="AQ66" s="25">
        <v>251219</v>
      </c>
      <c r="AR66" s="27">
        <v>1012828</v>
      </c>
      <c r="AS66" s="25">
        <v>149219</v>
      </c>
    </row>
    <row r="67" spans="11:45" ht="15">
      <c r="K67" s="25">
        <f t="shared" si="7"/>
        <v>11</v>
      </c>
      <c r="L67" s="25" t="s">
        <v>169</v>
      </c>
      <c r="M67" s="25" t="s">
        <v>169</v>
      </c>
      <c r="N67" s="25" t="s">
        <v>169</v>
      </c>
      <c r="O67" s="25" t="s">
        <v>169</v>
      </c>
      <c r="Q67" s="25">
        <f t="shared" si="8"/>
        <v>11</v>
      </c>
      <c r="R67" s="25" t="s">
        <v>169</v>
      </c>
      <c r="S67" s="25" t="s">
        <v>169</v>
      </c>
      <c r="T67" s="25" t="s">
        <v>169</v>
      </c>
      <c r="U67" s="25" t="s">
        <v>169</v>
      </c>
      <c r="W67" s="25">
        <f t="shared" si="9"/>
        <v>11</v>
      </c>
      <c r="X67" s="25" t="s">
        <v>169</v>
      </c>
      <c r="Y67" s="25" t="s">
        <v>169</v>
      </c>
      <c r="Z67" s="25" t="s">
        <v>169</v>
      </c>
      <c r="AA67" s="25" t="s">
        <v>169</v>
      </c>
      <c r="AC67" s="25">
        <f t="shared" si="10"/>
        <v>11</v>
      </c>
      <c r="AD67" s="25">
        <v>47</v>
      </c>
      <c r="AE67" s="25">
        <v>203</v>
      </c>
      <c r="AF67" s="25">
        <v>328</v>
      </c>
      <c r="AG67" s="25">
        <v>47</v>
      </c>
      <c r="AI67" s="25">
        <f t="shared" si="11"/>
        <v>11</v>
      </c>
      <c r="AJ67" s="25" t="s">
        <v>169</v>
      </c>
      <c r="AK67" s="25" t="s">
        <v>169</v>
      </c>
      <c r="AL67" s="25" t="s">
        <v>169</v>
      </c>
      <c r="AM67" s="25" t="s">
        <v>169</v>
      </c>
      <c r="AO67" s="25">
        <f t="shared" si="12"/>
        <v>11</v>
      </c>
      <c r="AP67" s="25">
        <v>141</v>
      </c>
      <c r="AQ67" s="25">
        <v>281359</v>
      </c>
      <c r="AR67" s="27">
        <v>1283859</v>
      </c>
      <c r="AS67" s="25">
        <v>77672</v>
      </c>
    </row>
    <row r="68" spans="11:45" ht="15">
      <c r="K68" s="25">
        <f t="shared" si="7"/>
        <v>12</v>
      </c>
      <c r="L68" s="25" t="s">
        <v>169</v>
      </c>
      <c r="M68" s="25" t="s">
        <v>169</v>
      </c>
      <c r="N68" s="25" t="s">
        <v>169</v>
      </c>
      <c r="O68" s="25" t="s">
        <v>169</v>
      </c>
      <c r="Q68" s="25">
        <f t="shared" si="8"/>
        <v>12</v>
      </c>
      <c r="R68" s="25" t="s">
        <v>169</v>
      </c>
      <c r="S68" s="25" t="s">
        <v>169</v>
      </c>
      <c r="T68" s="25" t="s">
        <v>169</v>
      </c>
      <c r="U68" s="25" t="s">
        <v>169</v>
      </c>
      <c r="W68" s="25">
        <f t="shared" si="9"/>
        <v>12</v>
      </c>
      <c r="X68" s="25" t="s">
        <v>169</v>
      </c>
      <c r="Y68" s="25" t="s">
        <v>169</v>
      </c>
      <c r="Z68" s="25" t="s">
        <v>169</v>
      </c>
      <c r="AA68" s="25" t="s">
        <v>169</v>
      </c>
      <c r="AC68" s="25">
        <f t="shared" si="10"/>
        <v>12</v>
      </c>
      <c r="AD68" s="25">
        <v>31</v>
      </c>
      <c r="AE68" s="25">
        <v>203</v>
      </c>
      <c r="AF68" s="25">
        <v>360</v>
      </c>
      <c r="AG68" s="25">
        <v>47</v>
      </c>
      <c r="AI68" s="25">
        <f t="shared" si="11"/>
        <v>12</v>
      </c>
      <c r="AJ68" s="25" t="s">
        <v>169</v>
      </c>
      <c r="AK68" s="25" t="s">
        <v>169</v>
      </c>
      <c r="AL68" s="25" t="s">
        <v>169</v>
      </c>
      <c r="AM68" s="25" t="s">
        <v>169</v>
      </c>
      <c r="AO68" s="25">
        <f t="shared" si="12"/>
        <v>12</v>
      </c>
      <c r="AP68" s="25">
        <v>156</v>
      </c>
      <c r="AQ68" s="25">
        <v>281188</v>
      </c>
      <c r="AR68" s="27">
        <v>1277718</v>
      </c>
      <c r="AS68" s="25">
        <v>100657</v>
      </c>
    </row>
    <row r="69" spans="11:45" ht="15">
      <c r="K69" s="25">
        <f t="shared" si="7"/>
        <v>13</v>
      </c>
      <c r="L69" s="25" t="s">
        <v>169</v>
      </c>
      <c r="M69" s="25" t="s">
        <v>169</v>
      </c>
      <c r="N69" s="25" t="s">
        <v>169</v>
      </c>
      <c r="O69" s="25" t="s">
        <v>169</v>
      </c>
      <c r="Q69" s="25">
        <f t="shared" si="8"/>
        <v>13</v>
      </c>
      <c r="R69" s="25" t="s">
        <v>169</v>
      </c>
      <c r="S69" s="25" t="s">
        <v>169</v>
      </c>
      <c r="T69" s="25" t="s">
        <v>169</v>
      </c>
      <c r="U69" s="25" t="s">
        <v>169</v>
      </c>
      <c r="W69" s="25">
        <f t="shared" si="9"/>
        <v>13</v>
      </c>
      <c r="X69" s="25" t="s">
        <v>169</v>
      </c>
      <c r="Y69" s="25" t="s">
        <v>169</v>
      </c>
      <c r="Z69" s="25" t="s">
        <v>169</v>
      </c>
      <c r="AA69" s="25" t="s">
        <v>169</v>
      </c>
      <c r="AC69" s="25">
        <f t="shared" si="10"/>
        <v>13</v>
      </c>
      <c r="AD69" s="25">
        <v>32</v>
      </c>
      <c r="AE69" s="25">
        <v>204</v>
      </c>
      <c r="AF69" s="25">
        <v>313</v>
      </c>
      <c r="AG69" s="25">
        <v>47</v>
      </c>
      <c r="AI69" s="25">
        <f t="shared" si="11"/>
        <v>13</v>
      </c>
      <c r="AJ69" s="25" t="s">
        <v>169</v>
      </c>
      <c r="AK69" s="25" t="s">
        <v>169</v>
      </c>
      <c r="AL69" s="25" t="s">
        <v>169</v>
      </c>
      <c r="AM69" s="25" t="s">
        <v>169</v>
      </c>
      <c r="AO69" s="25">
        <f t="shared" si="12"/>
        <v>13</v>
      </c>
      <c r="AP69" s="25">
        <v>47</v>
      </c>
      <c r="AQ69" s="25">
        <v>252844</v>
      </c>
      <c r="AR69" s="25">
        <v>1303844</v>
      </c>
      <c r="AS69" s="25">
        <v>148859</v>
      </c>
    </row>
    <row r="70" spans="11:45" ht="15">
      <c r="K70" s="25">
        <f t="shared" si="7"/>
        <v>14</v>
      </c>
      <c r="L70" s="25" t="s">
        <v>169</v>
      </c>
      <c r="M70" s="25" t="s">
        <v>169</v>
      </c>
      <c r="N70" s="25" t="s">
        <v>169</v>
      </c>
      <c r="O70" s="25" t="s">
        <v>169</v>
      </c>
      <c r="Q70" s="25">
        <f t="shared" si="8"/>
        <v>14</v>
      </c>
      <c r="R70" s="25" t="s">
        <v>169</v>
      </c>
      <c r="S70" s="25" t="s">
        <v>169</v>
      </c>
      <c r="T70" s="25" t="s">
        <v>169</v>
      </c>
      <c r="U70" s="25" t="s">
        <v>169</v>
      </c>
      <c r="W70" s="25">
        <f t="shared" si="9"/>
        <v>14</v>
      </c>
      <c r="X70" s="25" t="s">
        <v>169</v>
      </c>
      <c r="Y70" s="25" t="s">
        <v>169</v>
      </c>
      <c r="Z70" s="25" t="s">
        <v>169</v>
      </c>
      <c r="AA70" s="25" t="s">
        <v>169</v>
      </c>
      <c r="AC70" s="25">
        <f t="shared" si="10"/>
        <v>14</v>
      </c>
      <c r="AD70" s="25">
        <v>31</v>
      </c>
      <c r="AE70" s="25">
        <v>203</v>
      </c>
      <c r="AF70" s="25">
        <v>312</v>
      </c>
      <c r="AG70" s="25">
        <v>47</v>
      </c>
      <c r="AI70" s="25">
        <f t="shared" si="11"/>
        <v>14</v>
      </c>
      <c r="AJ70" s="25" t="s">
        <v>169</v>
      </c>
      <c r="AK70" s="25" t="s">
        <v>169</v>
      </c>
      <c r="AL70" s="25" t="s">
        <v>169</v>
      </c>
      <c r="AM70" s="25" t="s">
        <v>169</v>
      </c>
      <c r="AO70" s="25">
        <f t="shared" si="12"/>
        <v>14</v>
      </c>
      <c r="AP70" s="25">
        <v>156</v>
      </c>
      <c r="AQ70" s="25">
        <v>265578</v>
      </c>
      <c r="AR70" s="25">
        <v>1221281</v>
      </c>
      <c r="AS70" s="25">
        <v>149766</v>
      </c>
    </row>
    <row r="71" spans="11:45" ht="15">
      <c r="K71" s="25">
        <f t="shared" si="7"/>
        <v>15</v>
      </c>
      <c r="L71" s="25" t="s">
        <v>169</v>
      </c>
      <c r="M71" s="25" t="s">
        <v>169</v>
      </c>
      <c r="N71" s="25" t="s">
        <v>169</v>
      </c>
      <c r="O71" s="25" t="s">
        <v>169</v>
      </c>
      <c r="Q71" s="25">
        <f t="shared" si="8"/>
        <v>15</v>
      </c>
      <c r="R71" s="25" t="s">
        <v>169</v>
      </c>
      <c r="S71" s="25" t="s">
        <v>169</v>
      </c>
      <c r="T71" s="25" t="s">
        <v>169</v>
      </c>
      <c r="U71" s="25" t="s">
        <v>169</v>
      </c>
      <c r="W71" s="25">
        <f t="shared" si="9"/>
        <v>15</v>
      </c>
      <c r="X71" s="25" t="s">
        <v>169</v>
      </c>
      <c r="Y71" s="25" t="s">
        <v>169</v>
      </c>
      <c r="Z71" s="25" t="s">
        <v>169</v>
      </c>
      <c r="AA71" s="25" t="s">
        <v>169</v>
      </c>
      <c r="AC71" s="25">
        <f t="shared" si="10"/>
        <v>15</v>
      </c>
      <c r="AD71" s="25">
        <v>32</v>
      </c>
      <c r="AE71" s="25">
        <v>203</v>
      </c>
      <c r="AF71" s="25">
        <v>328</v>
      </c>
      <c r="AG71" s="25">
        <v>47</v>
      </c>
      <c r="AI71" s="25">
        <f t="shared" si="11"/>
        <v>15</v>
      </c>
      <c r="AJ71" s="25" t="s">
        <v>169</v>
      </c>
      <c r="AK71" s="25" t="s">
        <v>169</v>
      </c>
      <c r="AL71" s="25" t="s">
        <v>169</v>
      </c>
      <c r="AM71" s="25" t="s">
        <v>169</v>
      </c>
      <c r="AO71" s="25">
        <f t="shared" si="12"/>
        <v>15</v>
      </c>
      <c r="AP71" s="25">
        <v>156</v>
      </c>
      <c r="AQ71" s="25">
        <v>281219</v>
      </c>
      <c r="AR71" s="25">
        <v>1294953</v>
      </c>
      <c r="AS71" s="25">
        <v>150032</v>
      </c>
    </row>
    <row r="72" spans="11:45" ht="15">
      <c r="K72" s="25">
        <f t="shared" si="7"/>
        <v>16</v>
      </c>
      <c r="L72" s="25" t="s">
        <v>169</v>
      </c>
      <c r="M72" s="25" t="s">
        <v>169</v>
      </c>
      <c r="N72" s="25" t="s">
        <v>169</v>
      </c>
      <c r="O72" s="25" t="s">
        <v>169</v>
      </c>
      <c r="Q72" s="25">
        <f t="shared" si="8"/>
        <v>16</v>
      </c>
      <c r="R72" s="25" t="s">
        <v>169</v>
      </c>
      <c r="S72" s="25" t="s">
        <v>169</v>
      </c>
      <c r="T72" s="25" t="s">
        <v>169</v>
      </c>
      <c r="U72" s="25" t="s">
        <v>169</v>
      </c>
      <c r="W72" s="25">
        <f t="shared" si="9"/>
        <v>16</v>
      </c>
      <c r="X72" s="25" t="s">
        <v>169</v>
      </c>
      <c r="Y72" s="25" t="s">
        <v>169</v>
      </c>
      <c r="Z72" s="25" t="s">
        <v>169</v>
      </c>
      <c r="AA72" s="25" t="s">
        <v>169</v>
      </c>
      <c r="AC72" s="25">
        <f t="shared" si="10"/>
        <v>16</v>
      </c>
      <c r="AD72" s="25">
        <v>31</v>
      </c>
      <c r="AE72" s="25">
        <v>218</v>
      </c>
      <c r="AF72" s="25">
        <v>312</v>
      </c>
      <c r="AG72" s="25">
        <v>47</v>
      </c>
      <c r="AI72" s="25">
        <f t="shared" si="11"/>
        <v>16</v>
      </c>
      <c r="AJ72" s="25" t="s">
        <v>169</v>
      </c>
      <c r="AK72" s="25" t="s">
        <v>169</v>
      </c>
      <c r="AL72" s="25" t="s">
        <v>169</v>
      </c>
      <c r="AM72" s="25" t="s">
        <v>169</v>
      </c>
      <c r="AO72" s="25">
        <f t="shared" si="12"/>
        <v>16</v>
      </c>
      <c r="AP72" s="25">
        <v>140</v>
      </c>
      <c r="AQ72" s="25">
        <v>281500</v>
      </c>
      <c r="AR72" s="25">
        <v>1290454</v>
      </c>
      <c r="AS72" s="25">
        <v>153688</v>
      </c>
    </row>
    <row r="73" spans="11:45" ht="15">
      <c r="K73" s="25">
        <f t="shared" si="7"/>
        <v>17</v>
      </c>
      <c r="L73" s="25" t="s">
        <v>169</v>
      </c>
      <c r="M73" s="25" t="s">
        <v>169</v>
      </c>
      <c r="N73" s="25" t="s">
        <v>169</v>
      </c>
      <c r="O73" s="25" t="s">
        <v>169</v>
      </c>
      <c r="Q73" s="25">
        <f t="shared" si="8"/>
        <v>17</v>
      </c>
      <c r="R73" s="25" t="s">
        <v>169</v>
      </c>
      <c r="S73" s="25" t="s">
        <v>169</v>
      </c>
      <c r="T73" s="25" t="s">
        <v>169</v>
      </c>
      <c r="U73" s="25" t="s">
        <v>169</v>
      </c>
      <c r="W73" s="25">
        <f t="shared" si="9"/>
        <v>17</v>
      </c>
      <c r="X73" s="25" t="s">
        <v>169</v>
      </c>
      <c r="Y73" s="25" t="s">
        <v>169</v>
      </c>
      <c r="Z73" s="25" t="s">
        <v>169</v>
      </c>
      <c r="AA73" s="25" t="s">
        <v>169</v>
      </c>
      <c r="AC73" s="25">
        <f t="shared" si="10"/>
        <v>17</v>
      </c>
      <c r="AD73" s="25">
        <v>31</v>
      </c>
      <c r="AE73" s="25">
        <v>203</v>
      </c>
      <c r="AF73" s="25">
        <v>313</v>
      </c>
      <c r="AG73" s="25">
        <v>46</v>
      </c>
      <c r="AI73" s="25">
        <f t="shared" si="11"/>
        <v>17</v>
      </c>
      <c r="AJ73" s="25" t="s">
        <v>169</v>
      </c>
      <c r="AK73" s="25" t="s">
        <v>169</v>
      </c>
      <c r="AL73" s="25" t="s">
        <v>169</v>
      </c>
      <c r="AM73" s="25" t="s">
        <v>169</v>
      </c>
      <c r="AO73" s="25">
        <f t="shared" si="12"/>
        <v>17</v>
      </c>
      <c r="AP73" s="25">
        <v>156</v>
      </c>
      <c r="AQ73" s="25">
        <v>256781</v>
      </c>
      <c r="AR73" s="25">
        <v>1255234</v>
      </c>
      <c r="AS73" s="25">
        <v>153328</v>
      </c>
    </row>
    <row r="74" spans="11:45" ht="15">
      <c r="K74" s="25">
        <f t="shared" si="7"/>
        <v>18</v>
      </c>
      <c r="L74" s="25" t="s">
        <v>169</v>
      </c>
      <c r="M74" s="25" t="s">
        <v>169</v>
      </c>
      <c r="N74" s="25" t="s">
        <v>169</v>
      </c>
      <c r="O74" s="25" t="s">
        <v>169</v>
      </c>
      <c r="Q74" s="25">
        <f t="shared" si="8"/>
        <v>18</v>
      </c>
      <c r="R74" s="25" t="s">
        <v>169</v>
      </c>
      <c r="S74" s="25" t="s">
        <v>169</v>
      </c>
      <c r="T74" s="25" t="s">
        <v>169</v>
      </c>
      <c r="U74" s="25" t="s">
        <v>169</v>
      </c>
      <c r="W74" s="25">
        <f t="shared" si="9"/>
        <v>18</v>
      </c>
      <c r="X74" s="25" t="s">
        <v>169</v>
      </c>
      <c r="Y74" s="25" t="s">
        <v>169</v>
      </c>
      <c r="Z74" s="25" t="s">
        <v>169</v>
      </c>
      <c r="AA74" s="25" t="s">
        <v>169</v>
      </c>
      <c r="AC74" s="25">
        <f t="shared" si="10"/>
        <v>18</v>
      </c>
      <c r="AD74" s="25">
        <v>31</v>
      </c>
      <c r="AE74" s="25">
        <v>203</v>
      </c>
      <c r="AF74" s="25">
        <v>375</v>
      </c>
      <c r="AG74" s="25">
        <v>47</v>
      </c>
      <c r="AI74" s="25">
        <f t="shared" si="11"/>
        <v>18</v>
      </c>
      <c r="AJ74" s="25" t="s">
        <v>169</v>
      </c>
      <c r="AK74" s="25" t="s">
        <v>169</v>
      </c>
      <c r="AL74" s="25" t="s">
        <v>169</v>
      </c>
      <c r="AM74" s="25" t="s">
        <v>169</v>
      </c>
      <c r="AO74" s="25">
        <f t="shared" si="12"/>
        <v>18</v>
      </c>
      <c r="AP74" s="25">
        <v>156</v>
      </c>
      <c r="AQ74" s="25">
        <v>250281</v>
      </c>
      <c r="AR74" s="25">
        <v>1237141</v>
      </c>
      <c r="AS74" s="25">
        <v>149390</v>
      </c>
    </row>
    <row r="75" spans="11:45" ht="15">
      <c r="K75" s="25">
        <f t="shared" si="7"/>
        <v>19</v>
      </c>
      <c r="L75" s="25" t="s">
        <v>169</v>
      </c>
      <c r="M75" s="25" t="s">
        <v>169</v>
      </c>
      <c r="N75" s="25" t="s">
        <v>169</v>
      </c>
      <c r="O75" s="25" t="s">
        <v>169</v>
      </c>
      <c r="Q75" s="25">
        <f t="shared" si="8"/>
        <v>19</v>
      </c>
      <c r="R75" s="25" t="s">
        <v>169</v>
      </c>
      <c r="S75" s="25" t="s">
        <v>169</v>
      </c>
      <c r="T75" s="25" t="s">
        <v>169</v>
      </c>
      <c r="U75" s="25" t="s">
        <v>169</v>
      </c>
      <c r="W75" s="25">
        <f t="shared" si="9"/>
        <v>19</v>
      </c>
      <c r="X75" s="25" t="s">
        <v>169</v>
      </c>
      <c r="Y75" s="25" t="s">
        <v>169</v>
      </c>
      <c r="Z75" s="25" t="s">
        <v>169</v>
      </c>
      <c r="AA75" s="25" t="s">
        <v>169</v>
      </c>
      <c r="AC75" s="25">
        <f t="shared" si="10"/>
        <v>19</v>
      </c>
      <c r="AD75" s="25">
        <v>31</v>
      </c>
      <c r="AE75" s="25">
        <v>203</v>
      </c>
      <c r="AF75" s="25">
        <v>329</v>
      </c>
      <c r="AG75" s="25">
        <v>46</v>
      </c>
      <c r="AI75" s="25">
        <f t="shared" si="11"/>
        <v>19</v>
      </c>
      <c r="AJ75" s="25" t="s">
        <v>169</v>
      </c>
      <c r="AK75" s="25" t="s">
        <v>169</v>
      </c>
      <c r="AL75" s="25" t="s">
        <v>169</v>
      </c>
      <c r="AM75" s="25" t="s">
        <v>169</v>
      </c>
      <c r="AO75" s="25">
        <f t="shared" si="12"/>
        <v>19</v>
      </c>
      <c r="AP75" s="25">
        <v>140</v>
      </c>
      <c r="AQ75" s="25">
        <v>281954</v>
      </c>
      <c r="AR75" s="25">
        <v>1257094</v>
      </c>
      <c r="AS75" s="25">
        <v>148266</v>
      </c>
    </row>
    <row r="76" spans="11:45" ht="15">
      <c r="K76" s="25">
        <f t="shared" si="7"/>
        <v>20</v>
      </c>
      <c r="L76" s="25" t="s">
        <v>169</v>
      </c>
      <c r="M76" s="25" t="s">
        <v>169</v>
      </c>
      <c r="N76" s="25" t="s">
        <v>169</v>
      </c>
      <c r="O76" s="25" t="s">
        <v>169</v>
      </c>
      <c r="Q76" s="25">
        <f t="shared" si="8"/>
        <v>20</v>
      </c>
      <c r="R76" s="25" t="s">
        <v>169</v>
      </c>
      <c r="S76" s="25" t="s">
        <v>169</v>
      </c>
      <c r="T76" s="25" t="s">
        <v>169</v>
      </c>
      <c r="U76" s="25" t="s">
        <v>169</v>
      </c>
      <c r="W76" s="25">
        <f t="shared" si="9"/>
        <v>20</v>
      </c>
      <c r="X76" s="25" t="s">
        <v>169</v>
      </c>
      <c r="Y76" s="25" t="s">
        <v>169</v>
      </c>
      <c r="Z76" s="25" t="s">
        <v>169</v>
      </c>
      <c r="AA76" s="25" t="s">
        <v>169</v>
      </c>
      <c r="AC76" s="25">
        <f t="shared" si="10"/>
        <v>20</v>
      </c>
      <c r="AD76" s="25">
        <v>31</v>
      </c>
      <c r="AE76" s="25">
        <v>219</v>
      </c>
      <c r="AF76" s="25">
        <v>328</v>
      </c>
      <c r="AG76" s="25">
        <v>47</v>
      </c>
      <c r="AI76" s="25">
        <f t="shared" si="11"/>
        <v>20</v>
      </c>
      <c r="AJ76" s="25" t="s">
        <v>169</v>
      </c>
      <c r="AK76" s="25" t="s">
        <v>169</v>
      </c>
      <c r="AL76" s="25" t="s">
        <v>169</v>
      </c>
      <c r="AM76" s="25" t="s">
        <v>169</v>
      </c>
      <c r="AO76" s="25">
        <f t="shared" si="12"/>
        <v>20</v>
      </c>
      <c r="AP76" s="25">
        <v>156</v>
      </c>
      <c r="AQ76" s="25">
        <v>256313</v>
      </c>
      <c r="AR76" s="25">
        <v>1248500</v>
      </c>
      <c r="AS76" s="25">
        <v>148985</v>
      </c>
    </row>
    <row r="77" spans="11:45" ht="75">
      <c r="K77" s="40" t="s">
        <v>68</v>
      </c>
      <c r="L77" s="59">
        <f>F11</f>
        <v>15.5</v>
      </c>
      <c r="M77" s="59">
        <f>G11</f>
        <v>15.6</v>
      </c>
      <c r="N77" s="59">
        <f>H11</f>
        <v>67.5</v>
      </c>
      <c r="O77" s="59">
        <f>I11</f>
        <v>32.8</v>
      </c>
      <c r="Q77" s="40" t="s">
        <v>68</v>
      </c>
      <c r="R77" s="59">
        <f>F15</f>
        <v>139.9</v>
      </c>
      <c r="S77" s="59">
        <f>G15</f>
        <v>979.2</v>
      </c>
      <c r="T77" s="59">
        <f>H15</f>
        <v>1350</v>
      </c>
      <c r="U77" s="59">
        <f>I15</f>
        <v>1220</v>
      </c>
      <c r="W77" s="40" t="s">
        <v>68</v>
      </c>
      <c r="X77" s="59">
        <f>F19</f>
        <v>15.6</v>
      </c>
      <c r="Y77" s="59">
        <f>G19</f>
        <v>185.1</v>
      </c>
      <c r="Z77" s="59">
        <f>H19</f>
        <v>89.75</v>
      </c>
      <c r="AA77" s="59">
        <f>I19</f>
        <v>69.05</v>
      </c>
      <c r="AC77" s="40" t="s">
        <v>68</v>
      </c>
      <c r="AD77" s="59">
        <f>SUM(AD57:AD76)/20</f>
        <v>31.2</v>
      </c>
      <c r="AE77" s="59">
        <f>SUM(AE57:AE76)/20</f>
        <v>205.45</v>
      </c>
      <c r="AF77" s="59">
        <f>SUM(AF57:AF76)/20</f>
        <v>332.9</v>
      </c>
      <c r="AG77" s="59">
        <f>SUM(AG57:AG76)/20</f>
        <v>46.1</v>
      </c>
      <c r="AI77" s="40" t="s">
        <v>68</v>
      </c>
      <c r="AJ77" s="59">
        <f>F27</f>
        <v>15</v>
      </c>
      <c r="AK77" s="59">
        <f>G27</f>
        <v>48.3</v>
      </c>
      <c r="AL77" s="59">
        <f>H27</f>
        <v>39</v>
      </c>
      <c r="AM77" s="59">
        <f>I27</f>
        <v>28.85</v>
      </c>
      <c r="AO77" s="40" t="s">
        <v>68</v>
      </c>
      <c r="AP77" s="25">
        <f>SUM(AP56:AP76)/20</f>
        <v>143.65</v>
      </c>
      <c r="AQ77" s="25">
        <f>SUM(AQ56:AQ76)/20</f>
        <v>272546.9</v>
      </c>
      <c r="AR77" s="25">
        <f>SUM(AR56:AR76)/20</f>
        <v>1241067.15</v>
      </c>
      <c r="AS77" s="25">
        <f>SUM(AS56:AS76)/20</f>
        <v>158037.7</v>
      </c>
    </row>
    <row r="78" spans="11:39" ht="15">
      <c r="K78" s="6" t="s">
        <v>98</v>
      </c>
      <c r="L78" s="26" t="s">
        <v>67</v>
      </c>
      <c r="M78" s="28"/>
      <c r="N78" s="28"/>
      <c r="O78" s="29"/>
      <c r="Q78" s="6" t="s">
        <v>101</v>
      </c>
      <c r="R78" s="26" t="s">
        <v>67</v>
      </c>
      <c r="S78" s="28"/>
      <c r="T78" s="28"/>
      <c r="U78" s="29"/>
      <c r="W78" s="6" t="s">
        <v>109</v>
      </c>
      <c r="X78" s="26" t="s">
        <v>67</v>
      </c>
      <c r="Y78" s="28"/>
      <c r="Z78" s="28"/>
      <c r="AA78" s="29"/>
      <c r="AC78" s="6" t="s">
        <v>140</v>
      </c>
      <c r="AD78" s="26" t="s">
        <v>67</v>
      </c>
      <c r="AE78" s="28"/>
      <c r="AF78" s="28"/>
      <c r="AG78" s="29"/>
      <c r="AI78" s="6" t="s">
        <v>167</v>
      </c>
      <c r="AJ78" s="26" t="s">
        <v>67</v>
      </c>
      <c r="AK78" s="28"/>
      <c r="AL78" s="28"/>
      <c r="AM78" s="29"/>
    </row>
    <row r="79" spans="11:39" ht="15">
      <c r="K79" s="40" t="s">
        <v>96</v>
      </c>
      <c r="L79" s="6" t="s">
        <v>6</v>
      </c>
      <c r="M79" s="6" t="s">
        <v>7</v>
      </c>
      <c r="N79" s="6" t="s">
        <v>8</v>
      </c>
      <c r="O79" s="6" t="s">
        <v>49</v>
      </c>
      <c r="Q79" s="40" t="s">
        <v>96</v>
      </c>
      <c r="R79" s="6" t="s">
        <v>6</v>
      </c>
      <c r="S79" s="6" t="s">
        <v>7</v>
      </c>
      <c r="T79" s="6" t="s">
        <v>8</v>
      </c>
      <c r="U79" s="6" t="s">
        <v>49</v>
      </c>
      <c r="W79" s="40" t="s">
        <v>96</v>
      </c>
      <c r="X79" s="6" t="s">
        <v>6</v>
      </c>
      <c r="Y79" s="6" t="s">
        <v>7</v>
      </c>
      <c r="Z79" s="6" t="s">
        <v>8</v>
      </c>
      <c r="AA79" s="6" t="s">
        <v>49</v>
      </c>
      <c r="AC79" s="40" t="s">
        <v>96</v>
      </c>
      <c r="AD79" s="6" t="s">
        <v>6</v>
      </c>
      <c r="AE79" s="6" t="s">
        <v>7</v>
      </c>
      <c r="AF79" s="6" t="s">
        <v>8</v>
      </c>
      <c r="AG79" s="6" t="s">
        <v>49</v>
      </c>
      <c r="AI79" s="40" t="s">
        <v>96</v>
      </c>
      <c r="AJ79" s="6" t="s">
        <v>6</v>
      </c>
      <c r="AK79" s="6" t="s">
        <v>7</v>
      </c>
      <c r="AL79" s="6" t="s">
        <v>8</v>
      </c>
      <c r="AM79" s="6" t="s">
        <v>49</v>
      </c>
    </row>
    <row r="80" spans="11:39" ht="15">
      <c r="K80" s="25">
        <v>1</v>
      </c>
      <c r="L80" s="25" t="s">
        <v>169</v>
      </c>
      <c r="M80" s="25" t="s">
        <v>169</v>
      </c>
      <c r="N80" s="25" t="s">
        <v>169</v>
      </c>
      <c r="O80" s="25" t="s">
        <v>169</v>
      </c>
      <c r="Q80" s="25">
        <v>1</v>
      </c>
      <c r="R80" s="25" t="s">
        <v>169</v>
      </c>
      <c r="S80" s="25" t="s">
        <v>169</v>
      </c>
      <c r="T80" s="25" t="s">
        <v>169</v>
      </c>
      <c r="U80" s="25" t="s">
        <v>169</v>
      </c>
      <c r="W80" s="25">
        <v>1</v>
      </c>
      <c r="X80" s="25" t="s">
        <v>169</v>
      </c>
      <c r="Y80" s="25" t="s">
        <v>169</v>
      </c>
      <c r="Z80" s="25" t="s">
        <v>169</v>
      </c>
      <c r="AA80" s="25" t="s">
        <v>169</v>
      </c>
      <c r="AC80" s="25">
        <v>1</v>
      </c>
      <c r="AD80" s="25" t="s">
        <v>169</v>
      </c>
      <c r="AE80" s="25" t="s">
        <v>169</v>
      </c>
      <c r="AF80" s="25" t="s">
        <v>169</v>
      </c>
      <c r="AG80" s="25" t="s">
        <v>169</v>
      </c>
      <c r="AI80" s="25">
        <v>1</v>
      </c>
      <c r="AJ80" s="25" t="s">
        <v>169</v>
      </c>
      <c r="AK80" s="25" t="s">
        <v>169</v>
      </c>
      <c r="AL80" s="25" t="s">
        <v>169</v>
      </c>
      <c r="AM80" s="25" t="s">
        <v>169</v>
      </c>
    </row>
    <row r="81" spans="11:39" ht="15">
      <c r="K81" s="25">
        <f>K80+1</f>
        <v>2</v>
      </c>
      <c r="L81" s="25" t="s">
        <v>169</v>
      </c>
      <c r="M81" s="25" t="s">
        <v>169</v>
      </c>
      <c r="N81" s="25" t="s">
        <v>169</v>
      </c>
      <c r="O81" s="25" t="s">
        <v>169</v>
      </c>
      <c r="Q81" s="25">
        <f>Q80+1</f>
        <v>2</v>
      </c>
      <c r="R81" s="25" t="s">
        <v>169</v>
      </c>
      <c r="S81" s="25" t="s">
        <v>169</v>
      </c>
      <c r="T81" s="25" t="s">
        <v>169</v>
      </c>
      <c r="U81" s="25" t="s">
        <v>169</v>
      </c>
      <c r="W81" s="25">
        <f>W80+1</f>
        <v>2</v>
      </c>
      <c r="X81" s="25" t="s">
        <v>169</v>
      </c>
      <c r="Y81" s="25" t="s">
        <v>169</v>
      </c>
      <c r="Z81" s="25" t="s">
        <v>169</v>
      </c>
      <c r="AA81" s="25" t="s">
        <v>169</v>
      </c>
      <c r="AC81" s="25">
        <f>AC80+1</f>
        <v>2</v>
      </c>
      <c r="AD81" s="25" t="s">
        <v>169</v>
      </c>
      <c r="AE81" s="25" t="s">
        <v>169</v>
      </c>
      <c r="AF81" s="25" t="s">
        <v>169</v>
      </c>
      <c r="AG81" s="25" t="s">
        <v>169</v>
      </c>
      <c r="AI81" s="25">
        <f>AI80+1</f>
        <v>2</v>
      </c>
      <c r="AJ81" s="25" t="s">
        <v>169</v>
      </c>
      <c r="AK81" s="25" t="s">
        <v>169</v>
      </c>
      <c r="AL81" s="25" t="s">
        <v>169</v>
      </c>
      <c r="AM81" s="25" t="s">
        <v>169</v>
      </c>
    </row>
    <row r="82" spans="11:39" ht="15">
      <c r="K82" s="25">
        <f aca="true" t="shared" si="13" ref="K82:K99">K81+1</f>
        <v>3</v>
      </c>
      <c r="L82" s="25" t="s">
        <v>169</v>
      </c>
      <c r="M82" s="25" t="s">
        <v>169</v>
      </c>
      <c r="N82" s="25" t="s">
        <v>169</v>
      </c>
      <c r="O82" s="25" t="s">
        <v>169</v>
      </c>
      <c r="Q82" s="25">
        <f aca="true" t="shared" si="14" ref="Q82:Q99">Q81+1</f>
        <v>3</v>
      </c>
      <c r="R82" s="25" t="s">
        <v>169</v>
      </c>
      <c r="S82" s="25" t="s">
        <v>169</v>
      </c>
      <c r="T82" s="25" t="s">
        <v>169</v>
      </c>
      <c r="U82" s="25" t="s">
        <v>169</v>
      </c>
      <c r="W82" s="25">
        <f aca="true" t="shared" si="15" ref="W82:W99">W81+1</f>
        <v>3</v>
      </c>
      <c r="X82" s="25" t="s">
        <v>169</v>
      </c>
      <c r="Y82" s="25" t="s">
        <v>169</v>
      </c>
      <c r="Z82" s="25" t="s">
        <v>169</v>
      </c>
      <c r="AA82" s="25" t="s">
        <v>169</v>
      </c>
      <c r="AC82" s="25">
        <f aca="true" t="shared" si="16" ref="AC82:AC99">AC81+1</f>
        <v>3</v>
      </c>
      <c r="AD82" s="25" t="s">
        <v>169</v>
      </c>
      <c r="AE82" s="25" t="s">
        <v>169</v>
      </c>
      <c r="AF82" s="25" t="s">
        <v>169</v>
      </c>
      <c r="AG82" s="25" t="s">
        <v>169</v>
      </c>
      <c r="AI82" s="25">
        <f aca="true" t="shared" si="17" ref="AI82:AI99">AI81+1</f>
        <v>3</v>
      </c>
      <c r="AJ82" s="25" t="s">
        <v>169</v>
      </c>
      <c r="AK82" s="25" t="s">
        <v>169</v>
      </c>
      <c r="AL82" s="25" t="s">
        <v>169</v>
      </c>
      <c r="AM82" s="25" t="s">
        <v>169</v>
      </c>
    </row>
    <row r="83" spans="11:39" ht="15">
      <c r="K83" s="25">
        <f t="shared" si="13"/>
        <v>4</v>
      </c>
      <c r="L83" s="25" t="s">
        <v>169</v>
      </c>
      <c r="M83" s="25" t="s">
        <v>169</v>
      </c>
      <c r="N83" s="25" t="s">
        <v>169</v>
      </c>
      <c r="O83" s="25" t="s">
        <v>169</v>
      </c>
      <c r="Q83" s="25">
        <f t="shared" si="14"/>
        <v>4</v>
      </c>
      <c r="R83" s="25" t="s">
        <v>169</v>
      </c>
      <c r="S83" s="25" t="s">
        <v>169</v>
      </c>
      <c r="T83" s="25" t="s">
        <v>169</v>
      </c>
      <c r="U83" s="25" t="s">
        <v>169</v>
      </c>
      <c r="W83" s="25">
        <f t="shared" si="15"/>
        <v>4</v>
      </c>
      <c r="X83" s="25" t="s">
        <v>169</v>
      </c>
      <c r="Y83" s="25" t="s">
        <v>169</v>
      </c>
      <c r="Z83" s="25" t="s">
        <v>169</v>
      </c>
      <c r="AA83" s="25" t="s">
        <v>169</v>
      </c>
      <c r="AC83" s="25">
        <f t="shared" si="16"/>
        <v>4</v>
      </c>
      <c r="AD83" s="25" t="s">
        <v>169</v>
      </c>
      <c r="AE83" s="25" t="s">
        <v>169</v>
      </c>
      <c r="AF83" s="25" t="s">
        <v>169</v>
      </c>
      <c r="AG83" s="25" t="s">
        <v>169</v>
      </c>
      <c r="AI83" s="25">
        <f t="shared" si="17"/>
        <v>4</v>
      </c>
      <c r="AJ83" s="25" t="s">
        <v>169</v>
      </c>
      <c r="AK83" s="25" t="s">
        <v>169</v>
      </c>
      <c r="AL83" s="25" t="s">
        <v>169</v>
      </c>
      <c r="AM83" s="25" t="s">
        <v>169</v>
      </c>
    </row>
    <row r="84" spans="11:39" ht="15">
      <c r="K84" s="25">
        <f t="shared" si="13"/>
        <v>5</v>
      </c>
      <c r="L84" s="25" t="s">
        <v>169</v>
      </c>
      <c r="M84" s="25" t="s">
        <v>169</v>
      </c>
      <c r="N84" s="25" t="s">
        <v>169</v>
      </c>
      <c r="O84" s="25" t="s">
        <v>169</v>
      </c>
      <c r="Q84" s="25">
        <f t="shared" si="14"/>
        <v>5</v>
      </c>
      <c r="R84" s="25" t="s">
        <v>169</v>
      </c>
      <c r="S84" s="25" t="s">
        <v>169</v>
      </c>
      <c r="T84" s="25" t="s">
        <v>169</v>
      </c>
      <c r="U84" s="25" t="s">
        <v>169</v>
      </c>
      <c r="W84" s="25">
        <f t="shared" si="15"/>
        <v>5</v>
      </c>
      <c r="X84" s="25" t="s">
        <v>169</v>
      </c>
      <c r="Y84" s="25" t="s">
        <v>169</v>
      </c>
      <c r="Z84" s="25" t="s">
        <v>169</v>
      </c>
      <c r="AA84" s="25" t="s">
        <v>169</v>
      </c>
      <c r="AC84" s="25">
        <f t="shared" si="16"/>
        <v>5</v>
      </c>
      <c r="AD84" s="25" t="s">
        <v>169</v>
      </c>
      <c r="AE84" s="25" t="s">
        <v>169</v>
      </c>
      <c r="AF84" s="25" t="s">
        <v>169</v>
      </c>
      <c r="AG84" s="25" t="s">
        <v>169</v>
      </c>
      <c r="AI84" s="25">
        <f t="shared" si="17"/>
        <v>5</v>
      </c>
      <c r="AJ84" s="25" t="s">
        <v>169</v>
      </c>
      <c r="AK84" s="25" t="s">
        <v>169</v>
      </c>
      <c r="AL84" s="25" t="s">
        <v>169</v>
      </c>
      <c r="AM84" s="25" t="s">
        <v>169</v>
      </c>
    </row>
    <row r="85" spans="11:39" ht="15">
      <c r="K85" s="25">
        <f t="shared" si="13"/>
        <v>6</v>
      </c>
      <c r="L85" s="25" t="s">
        <v>169</v>
      </c>
      <c r="M85" s="25" t="s">
        <v>169</v>
      </c>
      <c r="N85" s="25" t="s">
        <v>169</v>
      </c>
      <c r="O85" s="25" t="s">
        <v>169</v>
      </c>
      <c r="Q85" s="25">
        <f t="shared" si="14"/>
        <v>6</v>
      </c>
      <c r="R85" s="25" t="s">
        <v>169</v>
      </c>
      <c r="S85" s="25" t="s">
        <v>169</v>
      </c>
      <c r="T85" s="25" t="s">
        <v>169</v>
      </c>
      <c r="U85" s="25" t="s">
        <v>169</v>
      </c>
      <c r="W85" s="25">
        <f t="shared" si="15"/>
        <v>6</v>
      </c>
      <c r="X85" s="25" t="s">
        <v>169</v>
      </c>
      <c r="Y85" s="25" t="s">
        <v>169</v>
      </c>
      <c r="Z85" s="25" t="s">
        <v>169</v>
      </c>
      <c r="AA85" s="25" t="s">
        <v>169</v>
      </c>
      <c r="AC85" s="25">
        <f t="shared" si="16"/>
        <v>6</v>
      </c>
      <c r="AD85" s="25" t="s">
        <v>169</v>
      </c>
      <c r="AE85" s="25" t="s">
        <v>169</v>
      </c>
      <c r="AF85" s="25" t="s">
        <v>169</v>
      </c>
      <c r="AG85" s="25" t="s">
        <v>169</v>
      </c>
      <c r="AI85" s="25">
        <f t="shared" si="17"/>
        <v>6</v>
      </c>
      <c r="AJ85" s="25" t="s">
        <v>169</v>
      </c>
      <c r="AK85" s="25" t="s">
        <v>169</v>
      </c>
      <c r="AL85" s="25" t="s">
        <v>169</v>
      </c>
      <c r="AM85" s="25" t="s">
        <v>169</v>
      </c>
    </row>
    <row r="86" spans="11:39" ht="15">
      <c r="K86" s="25">
        <f t="shared" si="13"/>
        <v>7</v>
      </c>
      <c r="L86" s="25" t="s">
        <v>169</v>
      </c>
      <c r="M86" s="25" t="s">
        <v>169</v>
      </c>
      <c r="N86" s="25" t="s">
        <v>169</v>
      </c>
      <c r="O86" s="25" t="s">
        <v>169</v>
      </c>
      <c r="Q86" s="25">
        <f t="shared" si="14"/>
        <v>7</v>
      </c>
      <c r="R86" s="25" t="s">
        <v>169</v>
      </c>
      <c r="S86" s="25" t="s">
        <v>169</v>
      </c>
      <c r="T86" s="25" t="s">
        <v>169</v>
      </c>
      <c r="U86" s="25" t="s">
        <v>169</v>
      </c>
      <c r="W86" s="25">
        <f t="shared" si="15"/>
        <v>7</v>
      </c>
      <c r="X86" s="25" t="s">
        <v>169</v>
      </c>
      <c r="Y86" s="25" t="s">
        <v>169</v>
      </c>
      <c r="Z86" s="25" t="s">
        <v>169</v>
      </c>
      <c r="AA86" s="25" t="s">
        <v>169</v>
      </c>
      <c r="AC86" s="25">
        <f t="shared" si="16"/>
        <v>7</v>
      </c>
      <c r="AD86" s="25" t="s">
        <v>169</v>
      </c>
      <c r="AE86" s="25" t="s">
        <v>169</v>
      </c>
      <c r="AF86" s="25" t="s">
        <v>169</v>
      </c>
      <c r="AG86" s="25" t="s">
        <v>169</v>
      </c>
      <c r="AI86" s="25">
        <f t="shared" si="17"/>
        <v>7</v>
      </c>
      <c r="AJ86" s="25" t="s">
        <v>169</v>
      </c>
      <c r="AK86" s="25" t="s">
        <v>169</v>
      </c>
      <c r="AL86" s="25" t="s">
        <v>169</v>
      </c>
      <c r="AM86" s="25" t="s">
        <v>169</v>
      </c>
    </row>
    <row r="87" spans="11:39" ht="15">
      <c r="K87" s="25">
        <f t="shared" si="13"/>
        <v>8</v>
      </c>
      <c r="L87" s="25" t="s">
        <v>169</v>
      </c>
      <c r="M87" s="25" t="s">
        <v>169</v>
      </c>
      <c r="N87" s="25" t="s">
        <v>169</v>
      </c>
      <c r="O87" s="25" t="s">
        <v>169</v>
      </c>
      <c r="Q87" s="25">
        <f t="shared" si="14"/>
        <v>8</v>
      </c>
      <c r="R87" s="25" t="s">
        <v>169</v>
      </c>
      <c r="S87" s="25" t="s">
        <v>169</v>
      </c>
      <c r="T87" s="25" t="s">
        <v>169</v>
      </c>
      <c r="U87" s="25" t="s">
        <v>169</v>
      </c>
      <c r="W87" s="25">
        <f t="shared" si="15"/>
        <v>8</v>
      </c>
      <c r="X87" s="25" t="s">
        <v>169</v>
      </c>
      <c r="Y87" s="25" t="s">
        <v>169</v>
      </c>
      <c r="Z87" s="25" t="s">
        <v>169</v>
      </c>
      <c r="AA87" s="25" t="s">
        <v>169</v>
      </c>
      <c r="AC87" s="25">
        <f t="shared" si="16"/>
        <v>8</v>
      </c>
      <c r="AD87" s="25" t="s">
        <v>169</v>
      </c>
      <c r="AE87" s="25" t="s">
        <v>169</v>
      </c>
      <c r="AF87" s="25" t="s">
        <v>169</v>
      </c>
      <c r="AG87" s="25" t="s">
        <v>169</v>
      </c>
      <c r="AI87" s="25">
        <f t="shared" si="17"/>
        <v>8</v>
      </c>
      <c r="AJ87" s="25" t="s">
        <v>169</v>
      </c>
      <c r="AK87" s="25" t="s">
        <v>169</v>
      </c>
      <c r="AL87" s="25" t="s">
        <v>169</v>
      </c>
      <c r="AM87" s="25" t="s">
        <v>169</v>
      </c>
    </row>
    <row r="88" spans="11:39" ht="15">
      <c r="K88" s="25">
        <f t="shared" si="13"/>
        <v>9</v>
      </c>
      <c r="L88" s="25" t="s">
        <v>169</v>
      </c>
      <c r="M88" s="25" t="s">
        <v>169</v>
      </c>
      <c r="N88" s="25" t="s">
        <v>169</v>
      </c>
      <c r="O88" s="25" t="s">
        <v>169</v>
      </c>
      <c r="Q88" s="25">
        <f t="shared" si="14"/>
        <v>9</v>
      </c>
      <c r="R88" s="25" t="s">
        <v>169</v>
      </c>
      <c r="S88" s="25" t="s">
        <v>169</v>
      </c>
      <c r="T88" s="25" t="s">
        <v>169</v>
      </c>
      <c r="U88" s="25" t="s">
        <v>169</v>
      </c>
      <c r="W88" s="25">
        <f t="shared" si="15"/>
        <v>9</v>
      </c>
      <c r="X88" s="25" t="s">
        <v>169</v>
      </c>
      <c r="Y88" s="25" t="s">
        <v>169</v>
      </c>
      <c r="Z88" s="25" t="s">
        <v>169</v>
      </c>
      <c r="AA88" s="25" t="s">
        <v>169</v>
      </c>
      <c r="AC88" s="25">
        <f t="shared" si="16"/>
        <v>9</v>
      </c>
      <c r="AD88" s="25" t="s">
        <v>169</v>
      </c>
      <c r="AE88" s="25" t="s">
        <v>169</v>
      </c>
      <c r="AF88" s="25" t="s">
        <v>169</v>
      </c>
      <c r="AG88" s="25" t="s">
        <v>169</v>
      </c>
      <c r="AI88" s="25">
        <f t="shared" si="17"/>
        <v>9</v>
      </c>
      <c r="AJ88" s="25" t="s">
        <v>169</v>
      </c>
      <c r="AK88" s="25" t="s">
        <v>169</v>
      </c>
      <c r="AL88" s="25" t="s">
        <v>169</v>
      </c>
      <c r="AM88" s="25" t="s">
        <v>169</v>
      </c>
    </row>
    <row r="89" spans="11:39" ht="15">
      <c r="K89" s="25">
        <f t="shared" si="13"/>
        <v>10</v>
      </c>
      <c r="L89" s="25" t="s">
        <v>169</v>
      </c>
      <c r="M89" s="25" t="s">
        <v>169</v>
      </c>
      <c r="N89" s="25" t="s">
        <v>169</v>
      </c>
      <c r="O89" s="25" t="s">
        <v>169</v>
      </c>
      <c r="Q89" s="25">
        <f t="shared" si="14"/>
        <v>10</v>
      </c>
      <c r="R89" s="25" t="s">
        <v>169</v>
      </c>
      <c r="S89" s="25" t="s">
        <v>169</v>
      </c>
      <c r="T89" s="25" t="s">
        <v>169</v>
      </c>
      <c r="U89" s="25" t="s">
        <v>169</v>
      </c>
      <c r="W89" s="25">
        <f t="shared" si="15"/>
        <v>10</v>
      </c>
      <c r="X89" s="25" t="s">
        <v>169</v>
      </c>
      <c r="Y89" s="25" t="s">
        <v>169</v>
      </c>
      <c r="Z89" s="25" t="s">
        <v>169</v>
      </c>
      <c r="AA89" s="25" t="s">
        <v>169</v>
      </c>
      <c r="AC89" s="25">
        <f t="shared" si="16"/>
        <v>10</v>
      </c>
      <c r="AD89" s="25" t="s">
        <v>169</v>
      </c>
      <c r="AE89" s="25" t="s">
        <v>169</v>
      </c>
      <c r="AF89" s="25" t="s">
        <v>169</v>
      </c>
      <c r="AG89" s="25" t="s">
        <v>169</v>
      </c>
      <c r="AI89" s="25">
        <f t="shared" si="17"/>
        <v>10</v>
      </c>
      <c r="AJ89" s="25" t="s">
        <v>169</v>
      </c>
      <c r="AK89" s="25" t="s">
        <v>169</v>
      </c>
      <c r="AL89" s="25" t="s">
        <v>169</v>
      </c>
      <c r="AM89" s="25" t="s">
        <v>169</v>
      </c>
    </row>
    <row r="90" spans="11:39" ht="15">
      <c r="K90" s="25">
        <f t="shared" si="13"/>
        <v>11</v>
      </c>
      <c r="L90" s="25" t="s">
        <v>169</v>
      </c>
      <c r="M90" s="25" t="s">
        <v>169</v>
      </c>
      <c r="N90" s="25" t="s">
        <v>169</v>
      </c>
      <c r="O90" s="25" t="s">
        <v>169</v>
      </c>
      <c r="Q90" s="25">
        <f t="shared" si="14"/>
        <v>11</v>
      </c>
      <c r="R90" s="25" t="s">
        <v>169</v>
      </c>
      <c r="S90" s="25" t="s">
        <v>169</v>
      </c>
      <c r="T90" s="25" t="s">
        <v>169</v>
      </c>
      <c r="U90" s="25" t="s">
        <v>169</v>
      </c>
      <c r="W90" s="25">
        <f t="shared" si="15"/>
        <v>11</v>
      </c>
      <c r="X90" s="25" t="s">
        <v>169</v>
      </c>
      <c r="Y90" s="25" t="s">
        <v>169</v>
      </c>
      <c r="Z90" s="25" t="s">
        <v>169</v>
      </c>
      <c r="AA90" s="25" t="s">
        <v>169</v>
      </c>
      <c r="AC90" s="25">
        <f t="shared" si="16"/>
        <v>11</v>
      </c>
      <c r="AD90" s="25" t="s">
        <v>169</v>
      </c>
      <c r="AE90" s="25" t="s">
        <v>169</v>
      </c>
      <c r="AF90" s="25" t="s">
        <v>169</v>
      </c>
      <c r="AG90" s="25" t="s">
        <v>169</v>
      </c>
      <c r="AI90" s="25">
        <f t="shared" si="17"/>
        <v>11</v>
      </c>
      <c r="AJ90" s="25" t="s">
        <v>169</v>
      </c>
      <c r="AK90" s="25" t="s">
        <v>169</v>
      </c>
      <c r="AL90" s="25" t="s">
        <v>169</v>
      </c>
      <c r="AM90" s="25" t="s">
        <v>169</v>
      </c>
    </row>
    <row r="91" spans="11:39" ht="15">
      <c r="K91" s="25">
        <f t="shared" si="13"/>
        <v>12</v>
      </c>
      <c r="L91" s="25" t="s">
        <v>169</v>
      </c>
      <c r="M91" s="25" t="s">
        <v>169</v>
      </c>
      <c r="N91" s="25" t="s">
        <v>169</v>
      </c>
      <c r="O91" s="25" t="s">
        <v>169</v>
      </c>
      <c r="Q91" s="25">
        <f t="shared" si="14"/>
        <v>12</v>
      </c>
      <c r="R91" s="25" t="s">
        <v>169</v>
      </c>
      <c r="S91" s="25" t="s">
        <v>169</v>
      </c>
      <c r="T91" s="25" t="s">
        <v>169</v>
      </c>
      <c r="U91" s="25" t="s">
        <v>169</v>
      </c>
      <c r="W91" s="25">
        <f t="shared" si="15"/>
        <v>12</v>
      </c>
      <c r="X91" s="25" t="s">
        <v>169</v>
      </c>
      <c r="Y91" s="25" t="s">
        <v>169</v>
      </c>
      <c r="Z91" s="25" t="s">
        <v>169</v>
      </c>
      <c r="AA91" s="25" t="s">
        <v>169</v>
      </c>
      <c r="AC91" s="25">
        <f t="shared" si="16"/>
        <v>12</v>
      </c>
      <c r="AD91" s="25" t="s">
        <v>169</v>
      </c>
      <c r="AE91" s="25" t="s">
        <v>169</v>
      </c>
      <c r="AF91" s="25" t="s">
        <v>169</v>
      </c>
      <c r="AG91" s="25" t="s">
        <v>169</v>
      </c>
      <c r="AI91" s="25">
        <f t="shared" si="17"/>
        <v>12</v>
      </c>
      <c r="AJ91" s="25" t="s">
        <v>169</v>
      </c>
      <c r="AK91" s="25" t="s">
        <v>169</v>
      </c>
      <c r="AL91" s="25" t="s">
        <v>169</v>
      </c>
      <c r="AM91" s="25" t="s">
        <v>169</v>
      </c>
    </row>
    <row r="92" spans="11:39" ht="15">
      <c r="K92" s="25">
        <f t="shared" si="13"/>
        <v>13</v>
      </c>
      <c r="L92" s="25" t="s">
        <v>169</v>
      </c>
      <c r="M92" s="25" t="s">
        <v>169</v>
      </c>
      <c r="N92" s="25" t="s">
        <v>169</v>
      </c>
      <c r="O92" s="25" t="s">
        <v>169</v>
      </c>
      <c r="Q92" s="25">
        <f t="shared" si="14"/>
        <v>13</v>
      </c>
      <c r="R92" s="25" t="s">
        <v>169</v>
      </c>
      <c r="S92" s="25" t="s">
        <v>169</v>
      </c>
      <c r="T92" s="25" t="s">
        <v>169</v>
      </c>
      <c r="U92" s="25" t="s">
        <v>169</v>
      </c>
      <c r="W92" s="25">
        <f t="shared" si="15"/>
        <v>13</v>
      </c>
      <c r="X92" s="25" t="s">
        <v>169</v>
      </c>
      <c r="Y92" s="25" t="s">
        <v>169</v>
      </c>
      <c r="Z92" s="25" t="s">
        <v>169</v>
      </c>
      <c r="AA92" s="25" t="s">
        <v>169</v>
      </c>
      <c r="AC92" s="25">
        <f t="shared" si="16"/>
        <v>13</v>
      </c>
      <c r="AD92" s="25" t="s">
        <v>169</v>
      </c>
      <c r="AE92" s="25" t="s">
        <v>169</v>
      </c>
      <c r="AF92" s="25" t="s">
        <v>169</v>
      </c>
      <c r="AG92" s="25" t="s">
        <v>169</v>
      </c>
      <c r="AI92" s="25">
        <f t="shared" si="17"/>
        <v>13</v>
      </c>
      <c r="AJ92" s="25" t="s">
        <v>169</v>
      </c>
      <c r="AK92" s="25" t="s">
        <v>169</v>
      </c>
      <c r="AL92" s="25" t="s">
        <v>169</v>
      </c>
      <c r="AM92" s="25" t="s">
        <v>169</v>
      </c>
    </row>
    <row r="93" spans="11:39" ht="15">
      <c r="K93" s="25">
        <f t="shared" si="13"/>
        <v>14</v>
      </c>
      <c r="L93" s="25" t="s">
        <v>169</v>
      </c>
      <c r="M93" s="25" t="s">
        <v>169</v>
      </c>
      <c r="N93" s="25" t="s">
        <v>169</v>
      </c>
      <c r="O93" s="25" t="s">
        <v>169</v>
      </c>
      <c r="Q93" s="25">
        <f t="shared" si="14"/>
        <v>14</v>
      </c>
      <c r="R93" s="25" t="s">
        <v>169</v>
      </c>
      <c r="S93" s="25" t="s">
        <v>169</v>
      </c>
      <c r="T93" s="25" t="s">
        <v>169</v>
      </c>
      <c r="U93" s="25" t="s">
        <v>169</v>
      </c>
      <c r="W93" s="25">
        <f t="shared" si="15"/>
        <v>14</v>
      </c>
      <c r="X93" s="25" t="s">
        <v>169</v>
      </c>
      <c r="Y93" s="25" t="s">
        <v>169</v>
      </c>
      <c r="Z93" s="25" t="s">
        <v>169</v>
      </c>
      <c r="AA93" s="25" t="s">
        <v>169</v>
      </c>
      <c r="AC93" s="25">
        <f t="shared" si="16"/>
        <v>14</v>
      </c>
      <c r="AD93" s="25" t="s">
        <v>169</v>
      </c>
      <c r="AE93" s="25" t="s">
        <v>169</v>
      </c>
      <c r="AF93" s="25" t="s">
        <v>169</v>
      </c>
      <c r="AG93" s="25" t="s">
        <v>169</v>
      </c>
      <c r="AI93" s="25">
        <f t="shared" si="17"/>
        <v>14</v>
      </c>
      <c r="AJ93" s="25" t="s">
        <v>169</v>
      </c>
      <c r="AK93" s="25" t="s">
        <v>169</v>
      </c>
      <c r="AL93" s="25" t="s">
        <v>169</v>
      </c>
      <c r="AM93" s="25" t="s">
        <v>169</v>
      </c>
    </row>
    <row r="94" spans="11:39" ht="15">
      <c r="K94" s="25">
        <f t="shared" si="13"/>
        <v>15</v>
      </c>
      <c r="L94" s="25" t="s">
        <v>169</v>
      </c>
      <c r="M94" s="25" t="s">
        <v>169</v>
      </c>
      <c r="N94" s="25" t="s">
        <v>169</v>
      </c>
      <c r="O94" s="25" t="s">
        <v>169</v>
      </c>
      <c r="Q94" s="25">
        <f t="shared" si="14"/>
        <v>15</v>
      </c>
      <c r="R94" s="25" t="s">
        <v>169</v>
      </c>
      <c r="S94" s="25" t="s">
        <v>169</v>
      </c>
      <c r="T94" s="25" t="s">
        <v>169</v>
      </c>
      <c r="U94" s="25" t="s">
        <v>169</v>
      </c>
      <c r="W94" s="25">
        <f t="shared" si="15"/>
        <v>15</v>
      </c>
      <c r="X94" s="25" t="s">
        <v>169</v>
      </c>
      <c r="Y94" s="25" t="s">
        <v>169</v>
      </c>
      <c r="Z94" s="25" t="s">
        <v>169</v>
      </c>
      <c r="AA94" s="25" t="s">
        <v>169</v>
      </c>
      <c r="AC94" s="25">
        <f t="shared" si="16"/>
        <v>15</v>
      </c>
      <c r="AD94" s="25" t="s">
        <v>169</v>
      </c>
      <c r="AE94" s="25" t="s">
        <v>169</v>
      </c>
      <c r="AF94" s="25" t="s">
        <v>169</v>
      </c>
      <c r="AG94" s="25" t="s">
        <v>169</v>
      </c>
      <c r="AI94" s="25">
        <f t="shared" si="17"/>
        <v>15</v>
      </c>
      <c r="AJ94" s="25" t="s">
        <v>169</v>
      </c>
      <c r="AK94" s="25" t="s">
        <v>169</v>
      </c>
      <c r="AL94" s="25" t="s">
        <v>169</v>
      </c>
      <c r="AM94" s="25" t="s">
        <v>169</v>
      </c>
    </row>
    <row r="95" spans="11:39" ht="15">
      <c r="K95" s="25">
        <f t="shared" si="13"/>
        <v>16</v>
      </c>
      <c r="L95" s="25" t="s">
        <v>169</v>
      </c>
      <c r="M95" s="25" t="s">
        <v>169</v>
      </c>
      <c r="N95" s="25" t="s">
        <v>169</v>
      </c>
      <c r="O95" s="25" t="s">
        <v>169</v>
      </c>
      <c r="Q95" s="25">
        <f t="shared" si="14"/>
        <v>16</v>
      </c>
      <c r="R95" s="25" t="s">
        <v>169</v>
      </c>
      <c r="S95" s="25" t="s">
        <v>169</v>
      </c>
      <c r="T95" s="25" t="s">
        <v>169</v>
      </c>
      <c r="U95" s="25" t="s">
        <v>169</v>
      </c>
      <c r="W95" s="25">
        <f t="shared" si="15"/>
        <v>16</v>
      </c>
      <c r="X95" s="25" t="s">
        <v>169</v>
      </c>
      <c r="Y95" s="25" t="s">
        <v>169</v>
      </c>
      <c r="Z95" s="25" t="s">
        <v>169</v>
      </c>
      <c r="AA95" s="25" t="s">
        <v>169</v>
      </c>
      <c r="AC95" s="25">
        <f t="shared" si="16"/>
        <v>16</v>
      </c>
      <c r="AD95" s="25" t="s">
        <v>169</v>
      </c>
      <c r="AE95" s="25" t="s">
        <v>169</v>
      </c>
      <c r="AF95" s="25" t="s">
        <v>169</v>
      </c>
      <c r="AG95" s="25" t="s">
        <v>169</v>
      </c>
      <c r="AI95" s="25">
        <f t="shared" si="17"/>
        <v>16</v>
      </c>
      <c r="AJ95" s="25" t="s">
        <v>169</v>
      </c>
      <c r="AK95" s="25" t="s">
        <v>169</v>
      </c>
      <c r="AL95" s="25" t="s">
        <v>169</v>
      </c>
      <c r="AM95" s="25" t="s">
        <v>169</v>
      </c>
    </row>
    <row r="96" spans="11:39" ht="15">
      <c r="K96" s="25">
        <f t="shared" si="13"/>
        <v>17</v>
      </c>
      <c r="L96" s="25" t="s">
        <v>169</v>
      </c>
      <c r="M96" s="25" t="s">
        <v>169</v>
      </c>
      <c r="N96" s="25" t="s">
        <v>169</v>
      </c>
      <c r="O96" s="25" t="s">
        <v>169</v>
      </c>
      <c r="Q96" s="25">
        <f t="shared" si="14"/>
        <v>17</v>
      </c>
      <c r="R96" s="25" t="s">
        <v>169</v>
      </c>
      <c r="S96" s="25" t="s">
        <v>169</v>
      </c>
      <c r="T96" s="25" t="s">
        <v>169</v>
      </c>
      <c r="U96" s="25" t="s">
        <v>169</v>
      </c>
      <c r="W96" s="25">
        <f t="shared" si="15"/>
        <v>17</v>
      </c>
      <c r="X96" s="25" t="s">
        <v>169</v>
      </c>
      <c r="Y96" s="25" t="s">
        <v>169</v>
      </c>
      <c r="Z96" s="25" t="s">
        <v>169</v>
      </c>
      <c r="AA96" s="25" t="s">
        <v>169</v>
      </c>
      <c r="AC96" s="25">
        <f t="shared" si="16"/>
        <v>17</v>
      </c>
      <c r="AD96" s="25" t="s">
        <v>169</v>
      </c>
      <c r="AE96" s="25" t="s">
        <v>169</v>
      </c>
      <c r="AF96" s="25" t="s">
        <v>169</v>
      </c>
      <c r="AG96" s="25" t="s">
        <v>169</v>
      </c>
      <c r="AI96" s="25">
        <f t="shared" si="17"/>
        <v>17</v>
      </c>
      <c r="AJ96" s="25" t="s">
        <v>169</v>
      </c>
      <c r="AK96" s="25" t="s">
        <v>169</v>
      </c>
      <c r="AL96" s="25" t="s">
        <v>169</v>
      </c>
      <c r="AM96" s="25" t="s">
        <v>169</v>
      </c>
    </row>
    <row r="97" spans="11:39" ht="15">
      <c r="K97" s="25">
        <f t="shared" si="13"/>
        <v>18</v>
      </c>
      <c r="L97" s="25" t="s">
        <v>169</v>
      </c>
      <c r="M97" s="25" t="s">
        <v>169</v>
      </c>
      <c r="N97" s="25" t="s">
        <v>169</v>
      </c>
      <c r="O97" s="25" t="s">
        <v>169</v>
      </c>
      <c r="Q97" s="25">
        <f t="shared" si="14"/>
        <v>18</v>
      </c>
      <c r="R97" s="25" t="s">
        <v>169</v>
      </c>
      <c r="S97" s="25" t="s">
        <v>169</v>
      </c>
      <c r="T97" s="25" t="s">
        <v>169</v>
      </c>
      <c r="U97" s="25" t="s">
        <v>169</v>
      </c>
      <c r="W97" s="25">
        <f t="shared" si="15"/>
        <v>18</v>
      </c>
      <c r="X97" s="25" t="s">
        <v>169</v>
      </c>
      <c r="Y97" s="25" t="s">
        <v>169</v>
      </c>
      <c r="Z97" s="25" t="s">
        <v>169</v>
      </c>
      <c r="AA97" s="25" t="s">
        <v>169</v>
      </c>
      <c r="AC97" s="25">
        <f t="shared" si="16"/>
        <v>18</v>
      </c>
      <c r="AD97" s="25" t="s">
        <v>169</v>
      </c>
      <c r="AE97" s="25" t="s">
        <v>169</v>
      </c>
      <c r="AF97" s="25" t="s">
        <v>169</v>
      </c>
      <c r="AG97" s="25" t="s">
        <v>169</v>
      </c>
      <c r="AI97" s="25">
        <f t="shared" si="17"/>
        <v>18</v>
      </c>
      <c r="AJ97" s="25" t="s">
        <v>169</v>
      </c>
      <c r="AK97" s="25" t="s">
        <v>169</v>
      </c>
      <c r="AL97" s="25" t="s">
        <v>169</v>
      </c>
      <c r="AM97" s="25" t="s">
        <v>169</v>
      </c>
    </row>
    <row r="98" spans="11:39" ht="15">
      <c r="K98" s="25">
        <f t="shared" si="13"/>
        <v>19</v>
      </c>
      <c r="L98" s="25" t="s">
        <v>169</v>
      </c>
      <c r="M98" s="25" t="s">
        <v>169</v>
      </c>
      <c r="N98" s="25" t="s">
        <v>169</v>
      </c>
      <c r="O98" s="25" t="s">
        <v>169</v>
      </c>
      <c r="Q98" s="25">
        <f t="shared" si="14"/>
        <v>19</v>
      </c>
      <c r="R98" s="25" t="s">
        <v>169</v>
      </c>
      <c r="S98" s="25" t="s">
        <v>169</v>
      </c>
      <c r="T98" s="25" t="s">
        <v>169</v>
      </c>
      <c r="U98" s="25" t="s">
        <v>169</v>
      </c>
      <c r="W98" s="25">
        <f t="shared" si="15"/>
        <v>19</v>
      </c>
      <c r="X98" s="25" t="s">
        <v>169</v>
      </c>
      <c r="Y98" s="25" t="s">
        <v>169</v>
      </c>
      <c r="Z98" s="25" t="s">
        <v>169</v>
      </c>
      <c r="AA98" s="25" t="s">
        <v>169</v>
      </c>
      <c r="AC98" s="25">
        <f t="shared" si="16"/>
        <v>19</v>
      </c>
      <c r="AD98" s="25" t="s">
        <v>169</v>
      </c>
      <c r="AE98" s="25" t="s">
        <v>169</v>
      </c>
      <c r="AF98" s="25" t="s">
        <v>169</v>
      </c>
      <c r="AG98" s="25" t="s">
        <v>169</v>
      </c>
      <c r="AI98" s="25">
        <f t="shared" si="17"/>
        <v>19</v>
      </c>
      <c r="AJ98" s="25" t="s">
        <v>169</v>
      </c>
      <c r="AK98" s="25" t="s">
        <v>169</v>
      </c>
      <c r="AL98" s="25" t="s">
        <v>169</v>
      </c>
      <c r="AM98" s="25" t="s">
        <v>169</v>
      </c>
    </row>
    <row r="99" spans="11:39" ht="15">
      <c r="K99" s="25">
        <f t="shared" si="13"/>
        <v>20</v>
      </c>
      <c r="L99" s="25" t="s">
        <v>169</v>
      </c>
      <c r="M99" s="25" t="s">
        <v>169</v>
      </c>
      <c r="N99" s="25" t="s">
        <v>169</v>
      </c>
      <c r="O99" s="25" t="s">
        <v>169</v>
      </c>
      <c r="Q99" s="25">
        <f t="shared" si="14"/>
        <v>20</v>
      </c>
      <c r="R99" s="25" t="s">
        <v>169</v>
      </c>
      <c r="S99" s="25" t="s">
        <v>169</v>
      </c>
      <c r="T99" s="25" t="s">
        <v>169</v>
      </c>
      <c r="U99" s="25" t="s">
        <v>169</v>
      </c>
      <c r="W99" s="25">
        <f t="shared" si="15"/>
        <v>20</v>
      </c>
      <c r="X99" s="25" t="s">
        <v>169</v>
      </c>
      <c r="Y99" s="25" t="s">
        <v>169</v>
      </c>
      <c r="Z99" s="25" t="s">
        <v>169</v>
      </c>
      <c r="AA99" s="25" t="s">
        <v>169</v>
      </c>
      <c r="AC99" s="25">
        <f t="shared" si="16"/>
        <v>20</v>
      </c>
      <c r="AD99" s="25" t="s">
        <v>169</v>
      </c>
      <c r="AE99" s="25" t="s">
        <v>169</v>
      </c>
      <c r="AF99" s="25" t="s">
        <v>169</v>
      </c>
      <c r="AG99" s="25" t="s">
        <v>169</v>
      </c>
      <c r="AI99" s="25">
        <f t="shared" si="17"/>
        <v>20</v>
      </c>
      <c r="AJ99" s="25" t="s">
        <v>169</v>
      </c>
      <c r="AK99" s="25" t="s">
        <v>169</v>
      </c>
      <c r="AL99" s="25" t="s">
        <v>169</v>
      </c>
      <c r="AM99" s="25" t="s">
        <v>169</v>
      </c>
    </row>
    <row r="100" spans="11:39" ht="75">
      <c r="K100" s="40" t="s">
        <v>68</v>
      </c>
      <c r="L100" s="59">
        <f>F12</f>
        <v>15.6</v>
      </c>
      <c r="M100" s="59">
        <f>G12</f>
        <v>17.25</v>
      </c>
      <c r="N100" s="59">
        <f>H12</f>
        <v>60.9</v>
      </c>
      <c r="O100" s="59">
        <f>I12</f>
        <v>32</v>
      </c>
      <c r="Q100" s="40" t="s">
        <v>68</v>
      </c>
      <c r="R100" s="59">
        <f>F16</f>
        <v>139.8</v>
      </c>
      <c r="S100" s="59">
        <f>G16</f>
        <v>979.2</v>
      </c>
      <c r="T100" s="59">
        <f>H16</f>
        <v>914</v>
      </c>
      <c r="U100" s="59">
        <f>I16</f>
        <v>655.1</v>
      </c>
      <c r="W100" s="40" t="s">
        <v>68</v>
      </c>
      <c r="X100" s="59">
        <f>F20</f>
        <v>37.55</v>
      </c>
      <c r="Y100" s="59">
        <f>G20</f>
        <v>699.15</v>
      </c>
      <c r="Z100" s="59">
        <f>H20</f>
        <v>1677.35</v>
      </c>
      <c r="AA100" s="59">
        <f>I20</f>
        <v>181.25</v>
      </c>
      <c r="AC100" s="40" t="s">
        <v>68</v>
      </c>
      <c r="AD100" s="59">
        <f>F24</f>
        <v>650.85</v>
      </c>
      <c r="AE100" s="59">
        <f>G24</f>
        <v>80525.75</v>
      </c>
      <c r="AF100" s="59">
        <f>H24</f>
        <v>436768.55</v>
      </c>
      <c r="AG100" s="59">
        <f>I24</f>
        <v>104181.4</v>
      </c>
      <c r="AI100" s="40" t="s">
        <v>68</v>
      </c>
      <c r="AJ100" s="59">
        <f>F28</f>
        <v>282.9</v>
      </c>
      <c r="AK100" s="59">
        <f>G28</f>
        <v>491944.15</v>
      </c>
      <c r="AL100" s="59">
        <f>H28</f>
        <v>2035199.35</v>
      </c>
      <c r="AM100" s="59">
        <f>I28</f>
        <v>502728.85</v>
      </c>
    </row>
    <row r="101" spans="11:39" ht="15">
      <c r="K101" s="6" t="s">
        <v>99</v>
      </c>
      <c r="L101" s="26" t="s">
        <v>67</v>
      </c>
      <c r="M101" s="28"/>
      <c r="N101" s="28"/>
      <c r="O101" s="29"/>
      <c r="Q101" s="6" t="s">
        <v>100</v>
      </c>
      <c r="R101" s="26" t="s">
        <v>67</v>
      </c>
      <c r="S101" s="28"/>
      <c r="T101" s="28"/>
      <c r="U101" s="29"/>
      <c r="W101" s="6" t="s">
        <v>139</v>
      </c>
      <c r="X101" s="26" t="s">
        <v>67</v>
      </c>
      <c r="Y101" s="28"/>
      <c r="Z101" s="28"/>
      <c r="AA101" s="29"/>
      <c r="AC101" s="6" t="s">
        <v>157</v>
      </c>
      <c r="AD101" s="26" t="s">
        <v>67</v>
      </c>
      <c r="AE101" s="28"/>
      <c r="AF101" s="28"/>
      <c r="AG101" s="29"/>
      <c r="AI101" s="6" t="s">
        <v>168</v>
      </c>
      <c r="AJ101" s="26" t="s">
        <v>67</v>
      </c>
      <c r="AK101" s="28"/>
      <c r="AL101" s="28"/>
      <c r="AM101" s="29"/>
    </row>
    <row r="102" spans="11:39" ht="15">
      <c r="K102" s="40" t="s">
        <v>96</v>
      </c>
      <c r="L102" s="6" t="s">
        <v>6</v>
      </c>
      <c r="M102" s="6" t="s">
        <v>7</v>
      </c>
      <c r="N102" s="6" t="s">
        <v>8</v>
      </c>
      <c r="O102" s="6" t="s">
        <v>49</v>
      </c>
      <c r="Q102" s="40" t="s">
        <v>96</v>
      </c>
      <c r="R102" s="6" t="s">
        <v>6</v>
      </c>
      <c r="S102" s="6" t="s">
        <v>7</v>
      </c>
      <c r="T102" s="6" t="s">
        <v>8</v>
      </c>
      <c r="U102" s="6" t="s">
        <v>49</v>
      </c>
      <c r="W102" s="40" t="s">
        <v>96</v>
      </c>
      <c r="X102" s="6" t="s">
        <v>6</v>
      </c>
      <c r="Y102" s="6" t="s">
        <v>7</v>
      </c>
      <c r="Z102" s="6" t="s">
        <v>8</v>
      </c>
      <c r="AA102" s="6" t="s">
        <v>49</v>
      </c>
      <c r="AC102" s="40" t="s">
        <v>96</v>
      </c>
      <c r="AD102" s="6" t="s">
        <v>6</v>
      </c>
      <c r="AE102" s="6" t="s">
        <v>7</v>
      </c>
      <c r="AF102" s="6" t="s">
        <v>8</v>
      </c>
      <c r="AG102" s="6" t="s">
        <v>49</v>
      </c>
      <c r="AI102" s="40" t="s">
        <v>96</v>
      </c>
      <c r="AJ102" s="6" t="s">
        <v>6</v>
      </c>
      <c r="AK102" s="6" t="s">
        <v>7</v>
      </c>
      <c r="AL102" s="6" t="s">
        <v>8</v>
      </c>
      <c r="AM102" s="6" t="s">
        <v>49</v>
      </c>
    </row>
    <row r="103" spans="11:39" ht="15">
      <c r="K103" s="25">
        <v>1</v>
      </c>
      <c r="L103" s="25" t="s">
        <v>169</v>
      </c>
      <c r="M103" s="25" t="s">
        <v>169</v>
      </c>
      <c r="N103" s="25" t="s">
        <v>169</v>
      </c>
      <c r="O103" s="25" t="s">
        <v>169</v>
      </c>
      <c r="Q103" s="25">
        <v>1</v>
      </c>
      <c r="R103" s="25" t="s">
        <v>169</v>
      </c>
      <c r="S103" s="25" t="s">
        <v>169</v>
      </c>
      <c r="T103" s="25" t="s">
        <v>169</v>
      </c>
      <c r="U103" s="25" t="s">
        <v>169</v>
      </c>
      <c r="W103" s="25">
        <v>1</v>
      </c>
      <c r="X103" s="25" t="s">
        <v>169</v>
      </c>
      <c r="Y103" s="25" t="s">
        <v>169</v>
      </c>
      <c r="Z103" s="25" t="s">
        <v>169</v>
      </c>
      <c r="AA103" s="25" t="s">
        <v>169</v>
      </c>
      <c r="AC103" s="25">
        <v>1</v>
      </c>
      <c r="AD103" s="25" t="s">
        <v>169</v>
      </c>
      <c r="AE103" s="25" t="s">
        <v>169</v>
      </c>
      <c r="AF103" s="25" t="s">
        <v>169</v>
      </c>
      <c r="AG103" s="25" t="s">
        <v>169</v>
      </c>
      <c r="AI103" s="25">
        <v>1</v>
      </c>
      <c r="AJ103" s="25" t="s">
        <v>169</v>
      </c>
      <c r="AK103" s="25" t="s">
        <v>169</v>
      </c>
      <c r="AL103" s="25" t="s">
        <v>169</v>
      </c>
      <c r="AM103" s="25" t="s">
        <v>169</v>
      </c>
    </row>
    <row r="104" spans="11:39" ht="15">
      <c r="K104" s="25">
        <f>K103+1</f>
        <v>2</v>
      </c>
      <c r="L104" s="25" t="s">
        <v>169</v>
      </c>
      <c r="M104" s="25" t="s">
        <v>169</v>
      </c>
      <c r="N104" s="25" t="s">
        <v>169</v>
      </c>
      <c r="O104" s="25" t="s">
        <v>169</v>
      </c>
      <c r="Q104" s="25">
        <f>Q103+1</f>
        <v>2</v>
      </c>
      <c r="R104" s="25" t="s">
        <v>169</v>
      </c>
      <c r="S104" s="25" t="s">
        <v>169</v>
      </c>
      <c r="T104" s="25" t="s">
        <v>169</v>
      </c>
      <c r="U104" s="25" t="s">
        <v>169</v>
      </c>
      <c r="W104" s="25">
        <f>W103+1</f>
        <v>2</v>
      </c>
      <c r="X104" s="25" t="s">
        <v>169</v>
      </c>
      <c r="Y104" s="25" t="s">
        <v>169</v>
      </c>
      <c r="Z104" s="25" t="s">
        <v>169</v>
      </c>
      <c r="AA104" s="25" t="s">
        <v>169</v>
      </c>
      <c r="AC104" s="25">
        <f>AC103+1</f>
        <v>2</v>
      </c>
      <c r="AD104" s="25" t="s">
        <v>169</v>
      </c>
      <c r="AE104" s="25" t="s">
        <v>169</v>
      </c>
      <c r="AF104" s="25" t="s">
        <v>169</v>
      </c>
      <c r="AG104" s="25" t="s">
        <v>169</v>
      </c>
      <c r="AI104" s="25">
        <f>AI103+1</f>
        <v>2</v>
      </c>
      <c r="AJ104" s="25" t="s">
        <v>169</v>
      </c>
      <c r="AK104" s="25" t="s">
        <v>169</v>
      </c>
      <c r="AL104" s="25" t="s">
        <v>169</v>
      </c>
      <c r="AM104" s="25" t="s">
        <v>169</v>
      </c>
    </row>
    <row r="105" spans="11:39" ht="15">
      <c r="K105" s="25">
        <f aca="true" t="shared" si="18" ref="K105:K122">K104+1</f>
        <v>3</v>
      </c>
      <c r="L105" s="25" t="s">
        <v>169</v>
      </c>
      <c r="M105" s="25" t="s">
        <v>169</v>
      </c>
      <c r="N105" s="25" t="s">
        <v>169</v>
      </c>
      <c r="O105" s="25" t="s">
        <v>169</v>
      </c>
      <c r="Q105" s="25">
        <f aca="true" t="shared" si="19" ref="Q105:Q122">Q104+1</f>
        <v>3</v>
      </c>
      <c r="R105" s="25" t="s">
        <v>169</v>
      </c>
      <c r="S105" s="25" t="s">
        <v>169</v>
      </c>
      <c r="T105" s="25" t="s">
        <v>169</v>
      </c>
      <c r="U105" s="25" t="s">
        <v>169</v>
      </c>
      <c r="W105" s="25">
        <f aca="true" t="shared" si="20" ref="W105:W122">W104+1</f>
        <v>3</v>
      </c>
      <c r="X105" s="25" t="s">
        <v>169</v>
      </c>
      <c r="Y105" s="25" t="s">
        <v>169</v>
      </c>
      <c r="Z105" s="25" t="s">
        <v>169</v>
      </c>
      <c r="AA105" s="25" t="s">
        <v>169</v>
      </c>
      <c r="AC105" s="25">
        <f aca="true" t="shared" si="21" ref="AC105:AC122">AC104+1</f>
        <v>3</v>
      </c>
      <c r="AD105" s="25" t="s">
        <v>169</v>
      </c>
      <c r="AE105" s="25" t="s">
        <v>169</v>
      </c>
      <c r="AF105" s="25" t="s">
        <v>169</v>
      </c>
      <c r="AG105" s="25" t="s">
        <v>169</v>
      </c>
      <c r="AI105" s="25">
        <f aca="true" t="shared" si="22" ref="AI105:AI122">AI104+1</f>
        <v>3</v>
      </c>
      <c r="AJ105" s="25" t="s">
        <v>169</v>
      </c>
      <c r="AK105" s="25" t="s">
        <v>169</v>
      </c>
      <c r="AL105" s="25" t="s">
        <v>169</v>
      </c>
      <c r="AM105" s="25" t="s">
        <v>169</v>
      </c>
    </row>
    <row r="106" spans="11:39" ht="15">
      <c r="K106" s="25">
        <f t="shared" si="18"/>
        <v>4</v>
      </c>
      <c r="L106" s="25" t="s">
        <v>169</v>
      </c>
      <c r="M106" s="25" t="s">
        <v>169</v>
      </c>
      <c r="N106" s="25" t="s">
        <v>169</v>
      </c>
      <c r="O106" s="25" t="s">
        <v>169</v>
      </c>
      <c r="Q106" s="25">
        <f t="shared" si="19"/>
        <v>4</v>
      </c>
      <c r="R106" s="25" t="s">
        <v>169</v>
      </c>
      <c r="S106" s="25" t="s">
        <v>169</v>
      </c>
      <c r="T106" s="25" t="s">
        <v>169</v>
      </c>
      <c r="U106" s="25" t="s">
        <v>169</v>
      </c>
      <c r="W106" s="25">
        <f t="shared" si="20"/>
        <v>4</v>
      </c>
      <c r="X106" s="25" t="s">
        <v>169</v>
      </c>
      <c r="Y106" s="25" t="s">
        <v>169</v>
      </c>
      <c r="Z106" s="25" t="s">
        <v>169</v>
      </c>
      <c r="AA106" s="25" t="s">
        <v>169</v>
      </c>
      <c r="AC106" s="25">
        <f t="shared" si="21"/>
        <v>4</v>
      </c>
      <c r="AD106" s="25" t="s">
        <v>169</v>
      </c>
      <c r="AE106" s="25" t="s">
        <v>169</v>
      </c>
      <c r="AF106" s="25" t="s">
        <v>169</v>
      </c>
      <c r="AG106" s="25" t="s">
        <v>169</v>
      </c>
      <c r="AI106" s="25">
        <f t="shared" si="22"/>
        <v>4</v>
      </c>
      <c r="AJ106" s="25" t="s">
        <v>169</v>
      </c>
      <c r="AK106" s="25" t="s">
        <v>169</v>
      </c>
      <c r="AL106" s="25" t="s">
        <v>169</v>
      </c>
      <c r="AM106" s="25" t="s">
        <v>169</v>
      </c>
    </row>
    <row r="107" spans="11:39" ht="15">
      <c r="K107" s="25">
        <f t="shared" si="18"/>
        <v>5</v>
      </c>
      <c r="L107" s="25" t="s">
        <v>169</v>
      </c>
      <c r="M107" s="25" t="s">
        <v>169</v>
      </c>
      <c r="N107" s="25" t="s">
        <v>169</v>
      </c>
      <c r="O107" s="25" t="s">
        <v>169</v>
      </c>
      <c r="Q107" s="25">
        <f t="shared" si="19"/>
        <v>5</v>
      </c>
      <c r="R107" s="25" t="s">
        <v>169</v>
      </c>
      <c r="S107" s="25" t="s">
        <v>169</v>
      </c>
      <c r="T107" s="25" t="s">
        <v>169</v>
      </c>
      <c r="U107" s="25" t="s">
        <v>169</v>
      </c>
      <c r="W107" s="25">
        <f t="shared" si="20"/>
        <v>5</v>
      </c>
      <c r="X107" s="25" t="s">
        <v>169</v>
      </c>
      <c r="Y107" s="25" t="s">
        <v>169</v>
      </c>
      <c r="Z107" s="25" t="s">
        <v>169</v>
      </c>
      <c r="AA107" s="25" t="s">
        <v>169</v>
      </c>
      <c r="AC107" s="25">
        <f t="shared" si="21"/>
        <v>5</v>
      </c>
      <c r="AD107" s="25" t="s">
        <v>169</v>
      </c>
      <c r="AE107" s="25" t="s">
        <v>169</v>
      </c>
      <c r="AF107" s="25" t="s">
        <v>169</v>
      </c>
      <c r="AG107" s="25" t="s">
        <v>169</v>
      </c>
      <c r="AI107" s="25">
        <f t="shared" si="22"/>
        <v>5</v>
      </c>
      <c r="AJ107" s="25" t="s">
        <v>169</v>
      </c>
      <c r="AK107" s="25" t="s">
        <v>169</v>
      </c>
      <c r="AL107" s="25" t="s">
        <v>169</v>
      </c>
      <c r="AM107" s="25" t="s">
        <v>169</v>
      </c>
    </row>
    <row r="108" spans="11:39" ht="15">
      <c r="K108" s="25">
        <f t="shared" si="18"/>
        <v>6</v>
      </c>
      <c r="L108" s="25" t="s">
        <v>169</v>
      </c>
      <c r="M108" s="25" t="s">
        <v>169</v>
      </c>
      <c r="N108" s="25" t="s">
        <v>169</v>
      </c>
      <c r="O108" s="25" t="s">
        <v>169</v>
      </c>
      <c r="Q108" s="25">
        <f t="shared" si="19"/>
        <v>6</v>
      </c>
      <c r="R108" s="25" t="s">
        <v>169</v>
      </c>
      <c r="S108" s="25" t="s">
        <v>169</v>
      </c>
      <c r="T108" s="25" t="s">
        <v>169</v>
      </c>
      <c r="U108" s="25" t="s">
        <v>169</v>
      </c>
      <c r="W108" s="25">
        <f t="shared" si="20"/>
        <v>6</v>
      </c>
      <c r="X108" s="25" t="s">
        <v>169</v>
      </c>
      <c r="Y108" s="25" t="s">
        <v>169</v>
      </c>
      <c r="Z108" s="25" t="s">
        <v>169</v>
      </c>
      <c r="AA108" s="25" t="s">
        <v>169</v>
      </c>
      <c r="AC108" s="25">
        <f t="shared" si="21"/>
        <v>6</v>
      </c>
      <c r="AD108" s="25" t="s">
        <v>169</v>
      </c>
      <c r="AE108" s="25" t="s">
        <v>169</v>
      </c>
      <c r="AF108" s="25" t="s">
        <v>169</v>
      </c>
      <c r="AG108" s="25" t="s">
        <v>169</v>
      </c>
      <c r="AI108" s="25">
        <f t="shared" si="22"/>
        <v>6</v>
      </c>
      <c r="AJ108" s="25" t="s">
        <v>169</v>
      </c>
      <c r="AK108" s="25" t="s">
        <v>169</v>
      </c>
      <c r="AL108" s="25" t="s">
        <v>169</v>
      </c>
      <c r="AM108" s="25" t="s">
        <v>169</v>
      </c>
    </row>
    <row r="109" spans="11:39" ht="15">
      <c r="K109" s="25">
        <f t="shared" si="18"/>
        <v>7</v>
      </c>
      <c r="L109" s="25" t="s">
        <v>169</v>
      </c>
      <c r="M109" s="25" t="s">
        <v>169</v>
      </c>
      <c r="N109" s="25" t="s">
        <v>169</v>
      </c>
      <c r="O109" s="25" t="s">
        <v>169</v>
      </c>
      <c r="Q109" s="25">
        <f t="shared" si="19"/>
        <v>7</v>
      </c>
      <c r="R109" s="25" t="s">
        <v>169</v>
      </c>
      <c r="S109" s="25" t="s">
        <v>169</v>
      </c>
      <c r="T109" s="25" t="s">
        <v>169</v>
      </c>
      <c r="U109" s="25" t="s">
        <v>169</v>
      </c>
      <c r="W109" s="25">
        <f t="shared" si="20"/>
        <v>7</v>
      </c>
      <c r="X109" s="25" t="s">
        <v>169</v>
      </c>
      <c r="Y109" s="25" t="s">
        <v>169</v>
      </c>
      <c r="Z109" s="25" t="s">
        <v>169</v>
      </c>
      <c r="AA109" s="25" t="s">
        <v>169</v>
      </c>
      <c r="AC109" s="25">
        <f t="shared" si="21"/>
        <v>7</v>
      </c>
      <c r="AD109" s="25" t="s">
        <v>169</v>
      </c>
      <c r="AE109" s="25" t="s">
        <v>169</v>
      </c>
      <c r="AF109" s="25" t="s">
        <v>169</v>
      </c>
      <c r="AG109" s="25" t="s">
        <v>169</v>
      </c>
      <c r="AI109" s="25">
        <f t="shared" si="22"/>
        <v>7</v>
      </c>
      <c r="AJ109" s="25" t="s">
        <v>169</v>
      </c>
      <c r="AK109" s="25" t="s">
        <v>169</v>
      </c>
      <c r="AL109" s="25" t="s">
        <v>169</v>
      </c>
      <c r="AM109" s="25" t="s">
        <v>169</v>
      </c>
    </row>
    <row r="110" spans="11:39" ht="15">
      <c r="K110" s="25">
        <f t="shared" si="18"/>
        <v>8</v>
      </c>
      <c r="L110" s="25" t="s">
        <v>169</v>
      </c>
      <c r="M110" s="25" t="s">
        <v>169</v>
      </c>
      <c r="N110" s="25" t="s">
        <v>169</v>
      </c>
      <c r="O110" s="25" t="s">
        <v>169</v>
      </c>
      <c r="Q110" s="25">
        <f t="shared" si="19"/>
        <v>8</v>
      </c>
      <c r="R110" s="25" t="s">
        <v>169</v>
      </c>
      <c r="S110" s="25" t="s">
        <v>169</v>
      </c>
      <c r="T110" s="25" t="s">
        <v>169</v>
      </c>
      <c r="U110" s="25" t="s">
        <v>169</v>
      </c>
      <c r="W110" s="25">
        <f t="shared" si="20"/>
        <v>8</v>
      </c>
      <c r="X110" s="25" t="s">
        <v>169</v>
      </c>
      <c r="Y110" s="25" t="s">
        <v>169</v>
      </c>
      <c r="Z110" s="25" t="s">
        <v>169</v>
      </c>
      <c r="AA110" s="25" t="s">
        <v>169</v>
      </c>
      <c r="AC110" s="25">
        <f t="shared" si="21"/>
        <v>8</v>
      </c>
      <c r="AD110" s="25" t="s">
        <v>169</v>
      </c>
      <c r="AE110" s="25" t="s">
        <v>169</v>
      </c>
      <c r="AF110" s="25" t="s">
        <v>169</v>
      </c>
      <c r="AG110" s="25" t="s">
        <v>169</v>
      </c>
      <c r="AI110" s="25">
        <f t="shared" si="22"/>
        <v>8</v>
      </c>
      <c r="AJ110" s="25" t="s">
        <v>169</v>
      </c>
      <c r="AK110" s="25" t="s">
        <v>169</v>
      </c>
      <c r="AL110" s="25" t="s">
        <v>169</v>
      </c>
      <c r="AM110" s="25" t="s">
        <v>169</v>
      </c>
    </row>
    <row r="111" spans="11:39" ht="15">
      <c r="K111" s="25">
        <f t="shared" si="18"/>
        <v>9</v>
      </c>
      <c r="L111" s="25" t="s">
        <v>169</v>
      </c>
      <c r="M111" s="25" t="s">
        <v>169</v>
      </c>
      <c r="N111" s="25" t="s">
        <v>169</v>
      </c>
      <c r="O111" s="25" t="s">
        <v>169</v>
      </c>
      <c r="Q111" s="25">
        <f t="shared" si="19"/>
        <v>9</v>
      </c>
      <c r="R111" s="25" t="s">
        <v>169</v>
      </c>
      <c r="S111" s="25" t="s">
        <v>169</v>
      </c>
      <c r="T111" s="25" t="s">
        <v>169</v>
      </c>
      <c r="U111" s="25" t="s">
        <v>169</v>
      </c>
      <c r="W111" s="25">
        <f t="shared" si="20"/>
        <v>9</v>
      </c>
      <c r="X111" s="25" t="s">
        <v>169</v>
      </c>
      <c r="Y111" s="25" t="s">
        <v>169</v>
      </c>
      <c r="Z111" s="25" t="s">
        <v>169</v>
      </c>
      <c r="AA111" s="25" t="s">
        <v>169</v>
      </c>
      <c r="AC111" s="25">
        <f t="shared" si="21"/>
        <v>9</v>
      </c>
      <c r="AD111" s="25" t="s">
        <v>169</v>
      </c>
      <c r="AE111" s="25" t="s">
        <v>169</v>
      </c>
      <c r="AF111" s="25" t="s">
        <v>169</v>
      </c>
      <c r="AG111" s="25" t="s">
        <v>169</v>
      </c>
      <c r="AI111" s="25">
        <f t="shared" si="22"/>
        <v>9</v>
      </c>
      <c r="AJ111" s="25" t="s">
        <v>169</v>
      </c>
      <c r="AK111" s="25" t="s">
        <v>169</v>
      </c>
      <c r="AL111" s="25" t="s">
        <v>169</v>
      </c>
      <c r="AM111" s="25" t="s">
        <v>169</v>
      </c>
    </row>
    <row r="112" spans="11:39" ht="15">
      <c r="K112" s="25">
        <f t="shared" si="18"/>
        <v>10</v>
      </c>
      <c r="L112" s="25" t="s">
        <v>169</v>
      </c>
      <c r="M112" s="25" t="s">
        <v>169</v>
      </c>
      <c r="N112" s="25" t="s">
        <v>169</v>
      </c>
      <c r="O112" s="25" t="s">
        <v>169</v>
      </c>
      <c r="Q112" s="25">
        <f t="shared" si="19"/>
        <v>10</v>
      </c>
      <c r="R112" s="25" t="s">
        <v>169</v>
      </c>
      <c r="S112" s="25" t="s">
        <v>169</v>
      </c>
      <c r="T112" s="25" t="s">
        <v>169</v>
      </c>
      <c r="U112" s="25" t="s">
        <v>169</v>
      </c>
      <c r="W112" s="25">
        <f t="shared" si="20"/>
        <v>10</v>
      </c>
      <c r="X112" s="25" t="s">
        <v>169</v>
      </c>
      <c r="Y112" s="25" t="s">
        <v>169</v>
      </c>
      <c r="Z112" s="25" t="s">
        <v>169</v>
      </c>
      <c r="AA112" s="25" t="s">
        <v>169</v>
      </c>
      <c r="AC112" s="25">
        <f t="shared" si="21"/>
        <v>10</v>
      </c>
      <c r="AD112" s="25" t="s">
        <v>169</v>
      </c>
      <c r="AE112" s="25" t="s">
        <v>169</v>
      </c>
      <c r="AF112" s="25" t="s">
        <v>169</v>
      </c>
      <c r="AG112" s="25" t="s">
        <v>169</v>
      </c>
      <c r="AI112" s="25">
        <f t="shared" si="22"/>
        <v>10</v>
      </c>
      <c r="AJ112" s="25" t="s">
        <v>169</v>
      </c>
      <c r="AK112" s="25" t="s">
        <v>169</v>
      </c>
      <c r="AL112" s="25" t="s">
        <v>169</v>
      </c>
      <c r="AM112" s="25" t="s">
        <v>169</v>
      </c>
    </row>
    <row r="113" spans="11:39" ht="15">
      <c r="K113" s="25">
        <f t="shared" si="18"/>
        <v>11</v>
      </c>
      <c r="L113" s="25" t="s">
        <v>169</v>
      </c>
      <c r="M113" s="25" t="s">
        <v>169</v>
      </c>
      <c r="N113" s="25" t="s">
        <v>169</v>
      </c>
      <c r="O113" s="25" t="s">
        <v>169</v>
      </c>
      <c r="Q113" s="25">
        <f t="shared" si="19"/>
        <v>11</v>
      </c>
      <c r="R113" s="25" t="s">
        <v>169</v>
      </c>
      <c r="S113" s="25" t="s">
        <v>169</v>
      </c>
      <c r="T113" s="25" t="s">
        <v>169</v>
      </c>
      <c r="U113" s="25" t="s">
        <v>169</v>
      </c>
      <c r="W113" s="25">
        <f t="shared" si="20"/>
        <v>11</v>
      </c>
      <c r="X113" s="25" t="s">
        <v>169</v>
      </c>
      <c r="Y113" s="25" t="s">
        <v>169</v>
      </c>
      <c r="Z113" s="25" t="s">
        <v>169</v>
      </c>
      <c r="AA113" s="25" t="s">
        <v>169</v>
      </c>
      <c r="AC113" s="25">
        <f t="shared" si="21"/>
        <v>11</v>
      </c>
      <c r="AD113" s="25" t="s">
        <v>169</v>
      </c>
      <c r="AE113" s="25" t="s">
        <v>169</v>
      </c>
      <c r="AF113" s="25" t="s">
        <v>169</v>
      </c>
      <c r="AG113" s="25" t="s">
        <v>169</v>
      </c>
      <c r="AI113" s="25">
        <f t="shared" si="22"/>
        <v>11</v>
      </c>
      <c r="AJ113" s="25" t="s">
        <v>169</v>
      </c>
      <c r="AK113" s="25" t="s">
        <v>169</v>
      </c>
      <c r="AL113" s="25" t="s">
        <v>169</v>
      </c>
      <c r="AM113" s="25" t="s">
        <v>169</v>
      </c>
    </row>
    <row r="114" spans="11:39" ht="15">
      <c r="K114" s="25">
        <f t="shared" si="18"/>
        <v>12</v>
      </c>
      <c r="L114" s="25" t="s">
        <v>169</v>
      </c>
      <c r="M114" s="25" t="s">
        <v>169</v>
      </c>
      <c r="N114" s="25" t="s">
        <v>169</v>
      </c>
      <c r="O114" s="25" t="s">
        <v>169</v>
      </c>
      <c r="Q114" s="25">
        <f t="shared" si="19"/>
        <v>12</v>
      </c>
      <c r="R114" s="25" t="s">
        <v>169</v>
      </c>
      <c r="S114" s="25" t="s">
        <v>169</v>
      </c>
      <c r="T114" s="25" t="s">
        <v>169</v>
      </c>
      <c r="U114" s="25" t="s">
        <v>169</v>
      </c>
      <c r="W114" s="25">
        <f t="shared" si="20"/>
        <v>12</v>
      </c>
      <c r="X114" s="25" t="s">
        <v>169</v>
      </c>
      <c r="Y114" s="25" t="s">
        <v>169</v>
      </c>
      <c r="Z114" s="25" t="s">
        <v>169</v>
      </c>
      <c r="AA114" s="25" t="s">
        <v>169</v>
      </c>
      <c r="AC114" s="25">
        <f t="shared" si="21"/>
        <v>12</v>
      </c>
      <c r="AD114" s="25" t="s">
        <v>169</v>
      </c>
      <c r="AE114" s="25" t="s">
        <v>169</v>
      </c>
      <c r="AF114" s="25" t="s">
        <v>169</v>
      </c>
      <c r="AG114" s="25" t="s">
        <v>169</v>
      </c>
      <c r="AI114" s="25">
        <f t="shared" si="22"/>
        <v>12</v>
      </c>
      <c r="AJ114" s="25" t="s">
        <v>169</v>
      </c>
      <c r="AK114" s="25" t="s">
        <v>169</v>
      </c>
      <c r="AL114" s="25" t="s">
        <v>169</v>
      </c>
      <c r="AM114" s="25" t="s">
        <v>169</v>
      </c>
    </row>
    <row r="115" spans="11:39" ht="15">
      <c r="K115" s="25">
        <f t="shared" si="18"/>
        <v>13</v>
      </c>
      <c r="L115" s="25" t="s">
        <v>169</v>
      </c>
      <c r="M115" s="25" t="s">
        <v>169</v>
      </c>
      <c r="N115" s="25" t="s">
        <v>169</v>
      </c>
      <c r="O115" s="25" t="s">
        <v>169</v>
      </c>
      <c r="Q115" s="25">
        <f t="shared" si="19"/>
        <v>13</v>
      </c>
      <c r="R115" s="25" t="s">
        <v>169</v>
      </c>
      <c r="S115" s="25" t="s">
        <v>169</v>
      </c>
      <c r="T115" s="25" t="s">
        <v>169</v>
      </c>
      <c r="U115" s="25" t="s">
        <v>169</v>
      </c>
      <c r="W115" s="25">
        <f t="shared" si="20"/>
        <v>13</v>
      </c>
      <c r="X115" s="25" t="s">
        <v>169</v>
      </c>
      <c r="Y115" s="25" t="s">
        <v>169</v>
      </c>
      <c r="Z115" s="25" t="s">
        <v>169</v>
      </c>
      <c r="AA115" s="25" t="s">
        <v>169</v>
      </c>
      <c r="AC115" s="25">
        <f t="shared" si="21"/>
        <v>13</v>
      </c>
      <c r="AD115" s="25" t="s">
        <v>169</v>
      </c>
      <c r="AE115" s="25" t="s">
        <v>169</v>
      </c>
      <c r="AF115" s="25" t="s">
        <v>169</v>
      </c>
      <c r="AG115" s="25" t="s">
        <v>169</v>
      </c>
      <c r="AI115" s="25">
        <f t="shared" si="22"/>
        <v>13</v>
      </c>
      <c r="AJ115" s="25" t="s">
        <v>169</v>
      </c>
      <c r="AK115" s="25" t="s">
        <v>169</v>
      </c>
      <c r="AL115" s="25" t="s">
        <v>169</v>
      </c>
      <c r="AM115" s="25" t="s">
        <v>169</v>
      </c>
    </row>
    <row r="116" spans="11:39" ht="15">
      <c r="K116" s="25">
        <f t="shared" si="18"/>
        <v>14</v>
      </c>
      <c r="L116" s="25" t="s">
        <v>169</v>
      </c>
      <c r="M116" s="25" t="s">
        <v>169</v>
      </c>
      <c r="N116" s="25" t="s">
        <v>169</v>
      </c>
      <c r="O116" s="25" t="s">
        <v>169</v>
      </c>
      <c r="Q116" s="25">
        <f t="shared" si="19"/>
        <v>14</v>
      </c>
      <c r="R116" s="25" t="s">
        <v>169</v>
      </c>
      <c r="S116" s="25" t="s">
        <v>169</v>
      </c>
      <c r="T116" s="25" t="s">
        <v>169</v>
      </c>
      <c r="U116" s="25" t="s">
        <v>169</v>
      </c>
      <c r="W116" s="25">
        <f t="shared" si="20"/>
        <v>14</v>
      </c>
      <c r="X116" s="25" t="s">
        <v>169</v>
      </c>
      <c r="Y116" s="25" t="s">
        <v>169</v>
      </c>
      <c r="Z116" s="25" t="s">
        <v>169</v>
      </c>
      <c r="AA116" s="25" t="s">
        <v>169</v>
      </c>
      <c r="AC116" s="25">
        <f t="shared" si="21"/>
        <v>14</v>
      </c>
      <c r="AD116" s="25" t="s">
        <v>169</v>
      </c>
      <c r="AE116" s="25" t="s">
        <v>169</v>
      </c>
      <c r="AF116" s="25" t="s">
        <v>169</v>
      </c>
      <c r="AG116" s="25" t="s">
        <v>169</v>
      </c>
      <c r="AI116" s="25">
        <f t="shared" si="22"/>
        <v>14</v>
      </c>
      <c r="AJ116" s="25" t="s">
        <v>169</v>
      </c>
      <c r="AK116" s="25" t="s">
        <v>169</v>
      </c>
      <c r="AL116" s="25" t="s">
        <v>169</v>
      </c>
      <c r="AM116" s="25" t="s">
        <v>169</v>
      </c>
    </row>
    <row r="117" spans="11:39" ht="15">
      <c r="K117" s="25">
        <f t="shared" si="18"/>
        <v>15</v>
      </c>
      <c r="L117" s="25" t="s">
        <v>169</v>
      </c>
      <c r="M117" s="25" t="s">
        <v>169</v>
      </c>
      <c r="N117" s="25" t="s">
        <v>169</v>
      </c>
      <c r="O117" s="25" t="s">
        <v>169</v>
      </c>
      <c r="Q117" s="25">
        <f t="shared" si="19"/>
        <v>15</v>
      </c>
      <c r="R117" s="25" t="s">
        <v>169</v>
      </c>
      <c r="S117" s="25" t="s">
        <v>169</v>
      </c>
      <c r="T117" s="25" t="s">
        <v>169</v>
      </c>
      <c r="U117" s="25" t="s">
        <v>169</v>
      </c>
      <c r="W117" s="25">
        <f t="shared" si="20"/>
        <v>15</v>
      </c>
      <c r="X117" s="25" t="s">
        <v>169</v>
      </c>
      <c r="Y117" s="25" t="s">
        <v>169</v>
      </c>
      <c r="Z117" s="25" t="s">
        <v>169</v>
      </c>
      <c r="AA117" s="25" t="s">
        <v>169</v>
      </c>
      <c r="AC117" s="25">
        <f t="shared" si="21"/>
        <v>15</v>
      </c>
      <c r="AD117" s="25" t="s">
        <v>169</v>
      </c>
      <c r="AE117" s="25" t="s">
        <v>169</v>
      </c>
      <c r="AF117" s="25" t="s">
        <v>169</v>
      </c>
      <c r="AG117" s="25" t="s">
        <v>169</v>
      </c>
      <c r="AI117" s="25">
        <f t="shared" si="22"/>
        <v>15</v>
      </c>
      <c r="AJ117" s="25" t="s">
        <v>169</v>
      </c>
      <c r="AK117" s="25" t="s">
        <v>169</v>
      </c>
      <c r="AL117" s="25" t="s">
        <v>169</v>
      </c>
      <c r="AM117" s="25" t="s">
        <v>169</v>
      </c>
    </row>
    <row r="118" spans="11:39" ht="15">
      <c r="K118" s="25">
        <f t="shared" si="18"/>
        <v>16</v>
      </c>
      <c r="L118" s="25" t="s">
        <v>169</v>
      </c>
      <c r="M118" s="25" t="s">
        <v>169</v>
      </c>
      <c r="N118" s="25" t="s">
        <v>169</v>
      </c>
      <c r="O118" s="25" t="s">
        <v>169</v>
      </c>
      <c r="Q118" s="25">
        <f t="shared" si="19"/>
        <v>16</v>
      </c>
      <c r="R118" s="25" t="s">
        <v>169</v>
      </c>
      <c r="S118" s="25" t="s">
        <v>169</v>
      </c>
      <c r="T118" s="25" t="s">
        <v>169</v>
      </c>
      <c r="U118" s="25" t="s">
        <v>169</v>
      </c>
      <c r="W118" s="25">
        <f t="shared" si="20"/>
        <v>16</v>
      </c>
      <c r="X118" s="25" t="s">
        <v>169</v>
      </c>
      <c r="Y118" s="25" t="s">
        <v>169</v>
      </c>
      <c r="Z118" s="25" t="s">
        <v>169</v>
      </c>
      <c r="AA118" s="25" t="s">
        <v>169</v>
      </c>
      <c r="AC118" s="25">
        <f t="shared" si="21"/>
        <v>16</v>
      </c>
      <c r="AD118" s="25" t="s">
        <v>169</v>
      </c>
      <c r="AE118" s="25" t="s">
        <v>169</v>
      </c>
      <c r="AF118" s="25" t="s">
        <v>169</v>
      </c>
      <c r="AG118" s="25" t="s">
        <v>169</v>
      </c>
      <c r="AI118" s="25">
        <f t="shared" si="22"/>
        <v>16</v>
      </c>
      <c r="AJ118" s="25" t="s">
        <v>169</v>
      </c>
      <c r="AK118" s="25" t="s">
        <v>169</v>
      </c>
      <c r="AL118" s="25" t="s">
        <v>169</v>
      </c>
      <c r="AM118" s="25" t="s">
        <v>169</v>
      </c>
    </row>
    <row r="119" spans="11:39" ht="15">
      <c r="K119" s="25">
        <f t="shared" si="18"/>
        <v>17</v>
      </c>
      <c r="L119" s="25" t="s">
        <v>169</v>
      </c>
      <c r="M119" s="25" t="s">
        <v>169</v>
      </c>
      <c r="N119" s="25" t="s">
        <v>169</v>
      </c>
      <c r="O119" s="25" t="s">
        <v>169</v>
      </c>
      <c r="Q119" s="25">
        <f t="shared" si="19"/>
        <v>17</v>
      </c>
      <c r="R119" s="25" t="s">
        <v>169</v>
      </c>
      <c r="S119" s="25" t="s">
        <v>169</v>
      </c>
      <c r="T119" s="25" t="s">
        <v>169</v>
      </c>
      <c r="U119" s="25" t="s">
        <v>169</v>
      </c>
      <c r="W119" s="25">
        <f t="shared" si="20"/>
        <v>17</v>
      </c>
      <c r="X119" s="25" t="s">
        <v>169</v>
      </c>
      <c r="Y119" s="25" t="s">
        <v>169</v>
      </c>
      <c r="Z119" s="25" t="s">
        <v>169</v>
      </c>
      <c r="AA119" s="25" t="s">
        <v>169</v>
      </c>
      <c r="AC119" s="25">
        <f t="shared" si="21"/>
        <v>17</v>
      </c>
      <c r="AD119" s="25" t="s">
        <v>169</v>
      </c>
      <c r="AE119" s="25" t="s">
        <v>169</v>
      </c>
      <c r="AF119" s="25" t="s">
        <v>169</v>
      </c>
      <c r="AG119" s="25" t="s">
        <v>169</v>
      </c>
      <c r="AI119" s="25">
        <f t="shared" si="22"/>
        <v>17</v>
      </c>
      <c r="AJ119" s="25" t="s">
        <v>169</v>
      </c>
      <c r="AK119" s="25" t="s">
        <v>169</v>
      </c>
      <c r="AL119" s="25" t="s">
        <v>169</v>
      </c>
      <c r="AM119" s="25" t="s">
        <v>169</v>
      </c>
    </row>
    <row r="120" spans="11:39" ht="15">
      <c r="K120" s="25">
        <f t="shared" si="18"/>
        <v>18</v>
      </c>
      <c r="L120" s="25" t="s">
        <v>169</v>
      </c>
      <c r="M120" s="25" t="s">
        <v>169</v>
      </c>
      <c r="N120" s="25" t="s">
        <v>169</v>
      </c>
      <c r="O120" s="25" t="s">
        <v>169</v>
      </c>
      <c r="Q120" s="25">
        <f t="shared" si="19"/>
        <v>18</v>
      </c>
      <c r="R120" s="25" t="s">
        <v>169</v>
      </c>
      <c r="S120" s="25" t="s">
        <v>169</v>
      </c>
      <c r="T120" s="25" t="s">
        <v>169</v>
      </c>
      <c r="U120" s="25" t="s">
        <v>169</v>
      </c>
      <c r="W120" s="25">
        <f t="shared" si="20"/>
        <v>18</v>
      </c>
      <c r="X120" s="25" t="s">
        <v>169</v>
      </c>
      <c r="Y120" s="25" t="s">
        <v>169</v>
      </c>
      <c r="Z120" s="25" t="s">
        <v>169</v>
      </c>
      <c r="AA120" s="25" t="s">
        <v>169</v>
      </c>
      <c r="AC120" s="25">
        <f t="shared" si="21"/>
        <v>18</v>
      </c>
      <c r="AD120" s="25" t="s">
        <v>169</v>
      </c>
      <c r="AE120" s="25" t="s">
        <v>169</v>
      </c>
      <c r="AF120" s="25" t="s">
        <v>169</v>
      </c>
      <c r="AG120" s="25" t="s">
        <v>169</v>
      </c>
      <c r="AI120" s="25">
        <f t="shared" si="22"/>
        <v>18</v>
      </c>
      <c r="AJ120" s="25" t="s">
        <v>169</v>
      </c>
      <c r="AK120" s="25" t="s">
        <v>169</v>
      </c>
      <c r="AL120" s="25" t="s">
        <v>169</v>
      </c>
      <c r="AM120" s="25" t="s">
        <v>169</v>
      </c>
    </row>
    <row r="121" spans="11:39" ht="15">
      <c r="K121" s="25">
        <f t="shared" si="18"/>
        <v>19</v>
      </c>
      <c r="L121" s="25" t="s">
        <v>169</v>
      </c>
      <c r="M121" s="25" t="s">
        <v>169</v>
      </c>
      <c r="N121" s="25" t="s">
        <v>169</v>
      </c>
      <c r="O121" s="25" t="s">
        <v>169</v>
      </c>
      <c r="Q121" s="25">
        <f t="shared" si="19"/>
        <v>19</v>
      </c>
      <c r="R121" s="25" t="s">
        <v>169</v>
      </c>
      <c r="S121" s="25" t="s">
        <v>169</v>
      </c>
      <c r="T121" s="25" t="s">
        <v>169</v>
      </c>
      <c r="U121" s="25" t="s">
        <v>169</v>
      </c>
      <c r="W121" s="25">
        <f t="shared" si="20"/>
        <v>19</v>
      </c>
      <c r="X121" s="25" t="s">
        <v>169</v>
      </c>
      <c r="Y121" s="25" t="s">
        <v>169</v>
      </c>
      <c r="Z121" s="25" t="s">
        <v>169</v>
      </c>
      <c r="AA121" s="25" t="s">
        <v>169</v>
      </c>
      <c r="AC121" s="25">
        <f t="shared" si="21"/>
        <v>19</v>
      </c>
      <c r="AD121" s="25" t="s">
        <v>169</v>
      </c>
      <c r="AE121" s="25" t="s">
        <v>169</v>
      </c>
      <c r="AF121" s="25" t="s">
        <v>169</v>
      </c>
      <c r="AG121" s="25" t="s">
        <v>169</v>
      </c>
      <c r="AI121" s="25">
        <f t="shared" si="22"/>
        <v>19</v>
      </c>
      <c r="AJ121" s="25" t="s">
        <v>169</v>
      </c>
      <c r="AK121" s="25" t="s">
        <v>169</v>
      </c>
      <c r="AL121" s="25" t="s">
        <v>169</v>
      </c>
      <c r="AM121" s="25" t="s">
        <v>169</v>
      </c>
    </row>
    <row r="122" spans="11:39" ht="15">
      <c r="K122" s="25">
        <f t="shared" si="18"/>
        <v>20</v>
      </c>
      <c r="L122" s="25" t="s">
        <v>169</v>
      </c>
      <c r="M122" s="25" t="s">
        <v>169</v>
      </c>
      <c r="N122" s="25" t="s">
        <v>169</v>
      </c>
      <c r="O122" s="25" t="s">
        <v>169</v>
      </c>
      <c r="Q122" s="25">
        <f t="shared" si="19"/>
        <v>20</v>
      </c>
      <c r="R122" s="25" t="s">
        <v>169</v>
      </c>
      <c r="S122" s="25" t="s">
        <v>169</v>
      </c>
      <c r="T122" s="25" t="s">
        <v>169</v>
      </c>
      <c r="U122" s="25" t="s">
        <v>169</v>
      </c>
      <c r="W122" s="25">
        <f t="shared" si="20"/>
        <v>20</v>
      </c>
      <c r="X122" s="25" t="s">
        <v>169</v>
      </c>
      <c r="Y122" s="25" t="s">
        <v>169</v>
      </c>
      <c r="Z122" s="25" t="s">
        <v>169</v>
      </c>
      <c r="AA122" s="25" t="s">
        <v>169</v>
      </c>
      <c r="AC122" s="25">
        <f t="shared" si="21"/>
        <v>20</v>
      </c>
      <c r="AD122" s="25" t="s">
        <v>169</v>
      </c>
      <c r="AE122" s="25" t="s">
        <v>169</v>
      </c>
      <c r="AF122" s="25" t="s">
        <v>169</v>
      </c>
      <c r="AG122" s="25" t="s">
        <v>169</v>
      </c>
      <c r="AI122" s="25">
        <f t="shared" si="22"/>
        <v>20</v>
      </c>
      <c r="AJ122" s="25" t="s">
        <v>169</v>
      </c>
      <c r="AK122" s="25" t="s">
        <v>169</v>
      </c>
      <c r="AL122" s="25" t="s">
        <v>169</v>
      </c>
      <c r="AM122" s="25" t="s">
        <v>169</v>
      </c>
    </row>
    <row r="123" spans="11:39" ht="75">
      <c r="K123" s="40" t="s">
        <v>68</v>
      </c>
      <c r="L123" s="59">
        <f>F13</f>
        <v>15.55</v>
      </c>
      <c r="M123" s="59">
        <f>G13</f>
        <v>15.55</v>
      </c>
      <c r="N123" s="59">
        <f>H13</f>
        <v>62.5</v>
      </c>
      <c r="O123" s="59">
        <f>I13</f>
        <v>32.05</v>
      </c>
      <c r="Q123" s="40" t="s">
        <v>68</v>
      </c>
      <c r="R123" s="59">
        <f>F17</f>
        <v>15.3</v>
      </c>
      <c r="S123" s="59">
        <f>G17</f>
        <v>102</v>
      </c>
      <c r="T123" s="59">
        <f>H17</f>
        <v>40.6</v>
      </c>
      <c r="U123" s="59">
        <f>I17</f>
        <v>40.6</v>
      </c>
      <c r="W123" s="40" t="s">
        <v>68</v>
      </c>
      <c r="X123" s="59">
        <f>F21</f>
        <v>17.15</v>
      </c>
      <c r="Y123" s="59">
        <f>G21</f>
        <v>301.55</v>
      </c>
      <c r="Z123" s="59">
        <f>H21</f>
        <v>306.65</v>
      </c>
      <c r="AA123" s="59">
        <f>I21</f>
        <v>58.7</v>
      </c>
      <c r="AC123" s="40" t="s">
        <v>68</v>
      </c>
      <c r="AD123" s="59">
        <f>F25</f>
        <v>15.6</v>
      </c>
      <c r="AE123" s="59">
        <f>G25</f>
        <v>16.45</v>
      </c>
      <c r="AF123" s="59">
        <f>H25</f>
        <v>59.25</v>
      </c>
      <c r="AG123" s="59">
        <f>I25</f>
        <v>28.15</v>
      </c>
      <c r="AI123" s="40" t="s">
        <v>68</v>
      </c>
      <c r="AJ123" s="59">
        <f>F29</f>
        <v>139.75</v>
      </c>
      <c r="AK123" s="59">
        <f>G29</f>
        <v>161153.85</v>
      </c>
      <c r="AL123" s="59">
        <f>H29</f>
        <v>686841.25</v>
      </c>
      <c r="AM123" s="59">
        <f>I29</f>
        <v>145027.05</v>
      </c>
    </row>
  </sheetData>
  <sheetProtection/>
  <mergeCells count="7">
    <mergeCell ref="A32:E32"/>
    <mergeCell ref="C5:F5"/>
    <mergeCell ref="A8:B9"/>
    <mergeCell ref="F8:I8"/>
    <mergeCell ref="C8:C9"/>
    <mergeCell ref="D8:D9"/>
    <mergeCell ref="E8:E9"/>
  </mergeCells>
  <hyperlinks>
    <hyperlink ref="B3" r:id="rId1" display="http://localhost:8888/mondrian/testpage.jsp"/>
  </hyperlinks>
  <printOptions/>
  <pageMargins left="0.511811024" right="0.511811024" top="0.787401575" bottom="0.787401575" header="0.31496062" footer="0.31496062"/>
  <pageSetup horizontalDpi="600" verticalDpi="6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27"/>
  <sheetViews>
    <sheetView zoomScale="75" zoomScaleNormal="75" zoomScalePageLayoutView="0" workbookViewId="0" topLeftCell="A7">
      <pane xSplit="11130" topLeftCell="A1" activePane="topRight" state="split"/>
      <selection pane="topLeft" activeCell="A36" sqref="A36:E36"/>
      <selection pane="topRight" activeCell="A11" sqref="A11"/>
    </sheetView>
  </sheetViews>
  <sheetFormatPr defaultColWidth="9.140625" defaultRowHeight="15"/>
  <cols>
    <col min="2" max="2" width="77.140625" style="0" customWidth="1"/>
    <col min="3" max="3" width="50.7109375" style="0" customWidth="1"/>
    <col min="4" max="6" width="15.7109375" style="0" customWidth="1"/>
    <col min="7" max="7" width="13.28125" style="0" bestFit="1" customWidth="1"/>
    <col min="8" max="8" width="11.00390625" style="0" bestFit="1" customWidth="1"/>
    <col min="9" max="9" width="10.140625" style="0" bestFit="1" customWidth="1"/>
    <col min="30" max="30" width="10.8515625" style="0" customWidth="1"/>
    <col min="31" max="31" width="13.28125" style="0" bestFit="1" customWidth="1"/>
  </cols>
  <sheetData>
    <row r="1" spans="1:7" ht="23.25">
      <c r="A1" s="5" t="s">
        <v>0</v>
      </c>
      <c r="B1" s="3"/>
      <c r="C1" s="3"/>
      <c r="D1" s="3"/>
      <c r="E1" s="3"/>
      <c r="F1" s="3"/>
      <c r="G1" s="3"/>
    </row>
    <row r="2" spans="1:7" ht="18.75">
      <c r="A2" s="3"/>
      <c r="B2" s="3"/>
      <c r="C2" s="3"/>
      <c r="D2" s="3"/>
      <c r="E2" s="3"/>
      <c r="F2" s="3"/>
      <c r="G2" s="3"/>
    </row>
    <row r="3" spans="1:7" ht="18.75">
      <c r="A3" s="3" t="s">
        <v>2</v>
      </c>
      <c r="B3" s="4" t="s">
        <v>20</v>
      </c>
      <c r="C3" s="4"/>
      <c r="G3" s="3"/>
    </row>
    <row r="4" ht="15">
      <c r="C4" s="1" t="s">
        <v>27</v>
      </c>
    </row>
    <row r="5" spans="1:7" ht="273.75" customHeight="1">
      <c r="A5" s="8" t="s">
        <v>3</v>
      </c>
      <c r="C5" s="112" t="s">
        <v>62</v>
      </c>
      <c r="D5" s="112"/>
      <c r="E5" s="112"/>
      <c r="F5" s="112"/>
      <c r="G5" s="2"/>
    </row>
    <row r="6" spans="1:7" ht="18.75">
      <c r="A6" s="8"/>
      <c r="D6" s="9"/>
      <c r="E6" s="9"/>
      <c r="F6" s="9"/>
      <c r="G6" s="2"/>
    </row>
    <row r="7" spans="1:7" ht="19.5" thickBot="1">
      <c r="A7" s="8"/>
      <c r="D7" s="9"/>
      <c r="E7" s="9"/>
      <c r="F7" s="9"/>
      <c r="G7" s="2"/>
    </row>
    <row r="8" spans="1:9" ht="15">
      <c r="A8" s="96" t="s">
        <v>4</v>
      </c>
      <c r="B8" s="97"/>
      <c r="C8" s="100" t="s">
        <v>29</v>
      </c>
      <c r="D8" s="100" t="s">
        <v>72</v>
      </c>
      <c r="E8" s="100" t="s">
        <v>73</v>
      </c>
      <c r="F8" s="110" t="s">
        <v>28</v>
      </c>
      <c r="G8" s="110"/>
      <c r="H8" s="106"/>
      <c r="I8" s="111"/>
    </row>
    <row r="9" spans="1:9" ht="15">
      <c r="A9" s="98"/>
      <c r="B9" s="99"/>
      <c r="C9" s="101"/>
      <c r="D9" s="101"/>
      <c r="E9" s="101"/>
      <c r="F9" s="6" t="s">
        <v>6</v>
      </c>
      <c r="G9" s="18" t="s">
        <v>7</v>
      </c>
      <c r="H9" s="6" t="s">
        <v>8</v>
      </c>
      <c r="I9" s="22" t="s">
        <v>49</v>
      </c>
    </row>
    <row r="10" spans="1:9" ht="82.5">
      <c r="A10" s="23">
        <v>1</v>
      </c>
      <c r="B10" s="46" t="s">
        <v>5</v>
      </c>
      <c r="C10" s="32" t="s">
        <v>70</v>
      </c>
      <c r="D10" s="32" t="s">
        <v>110</v>
      </c>
      <c r="E10" s="32" t="s">
        <v>74</v>
      </c>
      <c r="F10" s="30">
        <f>Teste5!F10</f>
        <v>25.8</v>
      </c>
      <c r="G10" s="61">
        <f>Teste5!G10</f>
        <v>55.45</v>
      </c>
      <c r="H10" s="30">
        <f>Teste5!H10</f>
        <v>146.95</v>
      </c>
      <c r="I10" s="62">
        <f>Teste5!I10</f>
        <v>87.35</v>
      </c>
    </row>
    <row r="11" spans="1:9" ht="165">
      <c r="A11" s="23">
        <f>A10+1</f>
        <v>2</v>
      </c>
      <c r="B11" s="48" t="s">
        <v>10</v>
      </c>
      <c r="C11" s="32" t="s">
        <v>111</v>
      </c>
      <c r="D11" s="32" t="s">
        <v>75</v>
      </c>
      <c r="E11" s="32" t="s">
        <v>76</v>
      </c>
      <c r="F11" s="30">
        <f>Teste5!F11</f>
        <v>15.5</v>
      </c>
      <c r="G11" s="61">
        <f>Teste5!G11</f>
        <v>15.6</v>
      </c>
      <c r="H11" s="30">
        <f>Teste5!H11</f>
        <v>67.5</v>
      </c>
      <c r="I11" s="62">
        <f>Teste5!I11</f>
        <v>32.8</v>
      </c>
    </row>
    <row r="12" spans="1:9" ht="165">
      <c r="A12" s="23">
        <f aca="true" t="shared" si="0" ref="A12:A35">A11+1</f>
        <v>3</v>
      </c>
      <c r="B12" s="48" t="s">
        <v>11</v>
      </c>
      <c r="C12" s="32" t="s">
        <v>80</v>
      </c>
      <c r="D12" s="32" t="s">
        <v>81</v>
      </c>
      <c r="E12" s="32" t="s">
        <v>82</v>
      </c>
      <c r="F12" s="30">
        <f>Teste5!F12</f>
        <v>15.6</v>
      </c>
      <c r="G12" s="61">
        <f>Teste5!G12</f>
        <v>17.25</v>
      </c>
      <c r="H12" s="30">
        <f>Teste5!H12</f>
        <v>60.9</v>
      </c>
      <c r="I12" s="62">
        <f>Teste5!I12</f>
        <v>32</v>
      </c>
    </row>
    <row r="13" spans="1:9" ht="165">
      <c r="A13" s="23">
        <f t="shared" si="0"/>
        <v>4</v>
      </c>
      <c r="B13" s="48" t="s">
        <v>12</v>
      </c>
      <c r="C13" s="32" t="s">
        <v>112</v>
      </c>
      <c r="D13" s="32" t="s">
        <v>113</v>
      </c>
      <c r="E13" s="32" t="s">
        <v>114</v>
      </c>
      <c r="F13" s="30">
        <f>Teste5!F13</f>
        <v>15.55</v>
      </c>
      <c r="G13" s="61">
        <f>Teste5!G13</f>
        <v>15.55</v>
      </c>
      <c r="H13" s="30">
        <f>Teste5!H13</f>
        <v>62.5</v>
      </c>
      <c r="I13" s="62">
        <f>Teste5!I13</f>
        <v>32.05</v>
      </c>
    </row>
    <row r="14" spans="1:9" ht="148.5">
      <c r="A14" s="23">
        <f t="shared" si="0"/>
        <v>5</v>
      </c>
      <c r="B14" s="48" t="s">
        <v>13</v>
      </c>
      <c r="C14" s="32" t="s">
        <v>78</v>
      </c>
      <c r="D14" s="32" t="s">
        <v>116</v>
      </c>
      <c r="E14" s="32" t="s">
        <v>115</v>
      </c>
      <c r="F14" s="30">
        <f>Teste5!F14</f>
        <v>138.95</v>
      </c>
      <c r="G14" s="61">
        <f>Teste5!G14</f>
        <v>1454.7</v>
      </c>
      <c r="H14" s="63">
        <v>0</v>
      </c>
      <c r="I14" s="62">
        <f>Teste5!I14</f>
        <v>1319.55</v>
      </c>
    </row>
    <row r="15" spans="1:9" ht="165">
      <c r="A15" s="23">
        <f t="shared" si="0"/>
        <v>6</v>
      </c>
      <c r="B15" s="48" t="s">
        <v>14</v>
      </c>
      <c r="C15" s="32" t="s">
        <v>87</v>
      </c>
      <c r="D15" s="32" t="s">
        <v>117</v>
      </c>
      <c r="E15" s="32" t="s">
        <v>89</v>
      </c>
      <c r="F15" s="30">
        <f>Teste5!F15</f>
        <v>139.9</v>
      </c>
      <c r="G15" s="61">
        <f>Teste5!G15</f>
        <v>979.2</v>
      </c>
      <c r="H15" s="30">
        <f>Teste5!H15</f>
        <v>1350</v>
      </c>
      <c r="I15" s="62">
        <f>Teste5!I15</f>
        <v>1220</v>
      </c>
    </row>
    <row r="16" spans="1:9" ht="165">
      <c r="A16" s="23">
        <f t="shared" si="0"/>
        <v>7</v>
      </c>
      <c r="B16" s="48" t="s">
        <v>15</v>
      </c>
      <c r="C16" s="32" t="s">
        <v>120</v>
      </c>
      <c r="D16" s="32" t="s">
        <v>119</v>
      </c>
      <c r="E16" s="32" t="s">
        <v>118</v>
      </c>
      <c r="F16" s="30">
        <f>Teste5!F16</f>
        <v>139.8</v>
      </c>
      <c r="G16" s="61">
        <f>Teste5!G16</f>
        <v>979.2</v>
      </c>
      <c r="H16" s="30">
        <f>Teste5!H16</f>
        <v>914</v>
      </c>
      <c r="I16" s="62">
        <f>Teste5!I16</f>
        <v>655.1</v>
      </c>
    </row>
    <row r="17" spans="1:9" ht="239.25">
      <c r="A17" s="23">
        <f t="shared" si="0"/>
        <v>8</v>
      </c>
      <c r="B17" s="48" t="s">
        <v>63</v>
      </c>
      <c r="C17" s="35" t="s">
        <v>142</v>
      </c>
      <c r="D17" s="35" t="s">
        <v>143</v>
      </c>
      <c r="E17" s="32" t="s">
        <v>144</v>
      </c>
      <c r="F17" s="30">
        <f>Teste5!F17</f>
        <v>15.3</v>
      </c>
      <c r="G17" s="61">
        <f>Teste5!G17</f>
        <v>102</v>
      </c>
      <c r="H17" s="30">
        <f>Teste5!H17</f>
        <v>40.6</v>
      </c>
      <c r="I17" s="62">
        <f>Teste5!I17</f>
        <v>40.6</v>
      </c>
    </row>
    <row r="18" spans="1:9" ht="222.75">
      <c r="A18" s="23">
        <f t="shared" si="0"/>
        <v>9</v>
      </c>
      <c r="B18" s="48" t="s">
        <v>64</v>
      </c>
      <c r="C18" s="32" t="s">
        <v>145</v>
      </c>
      <c r="D18" s="32" t="s">
        <v>146</v>
      </c>
      <c r="E18" s="32" t="s">
        <v>147</v>
      </c>
      <c r="F18" s="30">
        <f>Teste5!F18</f>
        <v>15.6</v>
      </c>
      <c r="G18" s="61">
        <f>Teste5!G18</f>
        <v>302.3</v>
      </c>
      <c r="H18" s="30">
        <f>Teste5!H18</f>
        <v>415.45</v>
      </c>
      <c r="I18" s="62">
        <f>Teste5!I18</f>
        <v>27.95</v>
      </c>
    </row>
    <row r="19" spans="1:9" ht="247.5">
      <c r="A19" s="23">
        <f t="shared" si="0"/>
        <v>10</v>
      </c>
      <c r="B19" s="48" t="s">
        <v>65</v>
      </c>
      <c r="C19" s="32" t="s">
        <v>159</v>
      </c>
      <c r="D19" s="32" t="s">
        <v>160</v>
      </c>
      <c r="E19" s="32" t="s">
        <v>161</v>
      </c>
      <c r="F19" s="30">
        <f>Teste5!F19</f>
        <v>15.6</v>
      </c>
      <c r="G19" s="61">
        <f>Teste5!G19</f>
        <v>185.1</v>
      </c>
      <c r="H19" s="30">
        <f>Teste5!H19</f>
        <v>89.75</v>
      </c>
      <c r="I19" s="62">
        <f>Teste5!I19</f>
        <v>69.05</v>
      </c>
    </row>
    <row r="20" spans="1:9" ht="189.75">
      <c r="A20" s="23">
        <f t="shared" si="0"/>
        <v>11</v>
      </c>
      <c r="B20" s="48" t="s">
        <v>66</v>
      </c>
      <c r="C20" s="32" t="s">
        <v>187</v>
      </c>
      <c r="D20" s="32" t="s">
        <v>122</v>
      </c>
      <c r="E20" s="32" t="s">
        <v>188</v>
      </c>
      <c r="F20" s="30">
        <f>X104</f>
        <v>15.65</v>
      </c>
      <c r="G20" s="61">
        <f>Y104</f>
        <v>75</v>
      </c>
      <c r="H20" s="30">
        <f>Z104</f>
        <v>78.8</v>
      </c>
      <c r="I20" s="62">
        <f>AA104</f>
        <v>193.75</v>
      </c>
    </row>
    <row r="21" spans="1:9" ht="189.75">
      <c r="A21" s="23">
        <f t="shared" si="0"/>
        <v>12</v>
      </c>
      <c r="B21" s="48" t="s">
        <v>17</v>
      </c>
      <c r="C21" s="32" t="s">
        <v>123</v>
      </c>
      <c r="D21" s="32" t="s">
        <v>122</v>
      </c>
      <c r="E21" s="32" t="s">
        <v>121</v>
      </c>
      <c r="F21" s="30">
        <f>Teste5!F20</f>
        <v>37.55</v>
      </c>
      <c r="G21" s="61">
        <f>Teste5!G20</f>
        <v>699.15</v>
      </c>
      <c r="H21" s="30">
        <f>Teste5!H20</f>
        <v>1677.35</v>
      </c>
      <c r="I21" s="62">
        <f>Teste5!I20</f>
        <v>181.25</v>
      </c>
    </row>
    <row r="22" spans="1:9" ht="222.75">
      <c r="A22" s="23">
        <f t="shared" si="0"/>
        <v>13</v>
      </c>
      <c r="B22" s="48" t="s">
        <v>22</v>
      </c>
      <c r="C22" s="32" t="s">
        <v>158</v>
      </c>
      <c r="D22" s="32" t="s">
        <v>146</v>
      </c>
      <c r="E22" s="32" t="s">
        <v>147</v>
      </c>
      <c r="F22" s="30">
        <f>Teste5!F21</f>
        <v>17.15</v>
      </c>
      <c r="G22" s="61">
        <f>Teste5!G21</f>
        <v>301.55</v>
      </c>
      <c r="H22" s="30">
        <f>Teste5!H21</f>
        <v>306.65</v>
      </c>
      <c r="I22" s="62">
        <f>Teste5!I21</f>
        <v>58.7</v>
      </c>
    </row>
    <row r="23" spans="1:9" ht="247.5">
      <c r="A23" s="23">
        <f t="shared" si="0"/>
        <v>14</v>
      </c>
      <c r="B23" s="48" t="s">
        <v>52</v>
      </c>
      <c r="C23" s="32" t="s">
        <v>159</v>
      </c>
      <c r="D23" s="32" t="s">
        <v>160</v>
      </c>
      <c r="E23" s="32" t="s">
        <v>161</v>
      </c>
      <c r="F23" s="30">
        <f>Teste5!F22</f>
        <v>15.6</v>
      </c>
      <c r="G23" s="61">
        <f>Teste5!G22</f>
        <v>185.1</v>
      </c>
      <c r="H23" s="30">
        <f>Teste5!H22</f>
        <v>89.75</v>
      </c>
      <c r="I23" s="62">
        <f>Teste5!I22</f>
        <v>69.05</v>
      </c>
    </row>
    <row r="24" spans="1:9" ht="272.25">
      <c r="A24" s="23">
        <f t="shared" si="0"/>
        <v>15</v>
      </c>
      <c r="B24" s="48" t="s">
        <v>55</v>
      </c>
      <c r="C24" s="32" t="s">
        <v>170</v>
      </c>
      <c r="D24" s="32" t="s">
        <v>171</v>
      </c>
      <c r="E24" s="32" t="s">
        <v>172</v>
      </c>
      <c r="F24" s="30">
        <f>Teste5!F23</f>
        <v>31.2</v>
      </c>
      <c r="G24" s="61">
        <f>Teste5!G23</f>
        <v>205.45</v>
      </c>
      <c r="H24" s="30">
        <f>Teste5!H23</f>
        <v>332.9</v>
      </c>
      <c r="I24" s="62">
        <f>Teste5!I23</f>
        <v>46.1</v>
      </c>
    </row>
    <row r="25" spans="1:9" ht="280.5">
      <c r="A25" s="67">
        <f t="shared" si="0"/>
        <v>16</v>
      </c>
      <c r="B25" s="48" t="s">
        <v>59</v>
      </c>
      <c r="C25" s="32" t="s">
        <v>170</v>
      </c>
      <c r="D25" s="32" t="s">
        <v>189</v>
      </c>
      <c r="E25" s="32" t="s">
        <v>172</v>
      </c>
      <c r="F25" s="61">
        <f>AD127</f>
        <v>15.8</v>
      </c>
      <c r="G25" s="61">
        <f>AE127</f>
        <v>17232</v>
      </c>
      <c r="H25" s="61">
        <f>AF127</f>
        <v>6732</v>
      </c>
      <c r="I25" s="61">
        <f>AG127</f>
        <v>702.35</v>
      </c>
    </row>
    <row r="26" spans="1:9" ht="272.25">
      <c r="A26" s="23">
        <f t="shared" si="0"/>
        <v>17</v>
      </c>
      <c r="B26" s="48" t="s">
        <v>16</v>
      </c>
      <c r="C26" s="32" t="s">
        <v>126</v>
      </c>
      <c r="D26" s="32" t="s">
        <v>125</v>
      </c>
      <c r="E26" s="32" t="s">
        <v>124</v>
      </c>
      <c r="F26" s="30">
        <f>Teste5!F24</f>
        <v>650.85</v>
      </c>
      <c r="G26" s="61">
        <f>Teste5!G24</f>
        <v>80525.75</v>
      </c>
      <c r="H26" s="30">
        <f>Teste5!H24</f>
        <v>436768.55</v>
      </c>
      <c r="I26" s="62">
        <f>Teste5!I24</f>
        <v>104181.4</v>
      </c>
    </row>
    <row r="27" spans="1:9" ht="74.25">
      <c r="A27" s="23">
        <f t="shared" si="0"/>
        <v>18</v>
      </c>
      <c r="B27" s="48" t="s">
        <v>18</v>
      </c>
      <c r="C27" s="32" t="s">
        <v>129</v>
      </c>
      <c r="D27" s="32" t="s">
        <v>128</v>
      </c>
      <c r="E27" s="32" t="s">
        <v>127</v>
      </c>
      <c r="F27" s="30">
        <f>Teste5!F25</f>
        <v>15.6</v>
      </c>
      <c r="G27" s="61">
        <f>Teste5!G25</f>
        <v>16.45</v>
      </c>
      <c r="H27" s="30">
        <f>Teste5!H25</f>
        <v>59.25</v>
      </c>
      <c r="I27" s="62">
        <f>Teste5!I25</f>
        <v>28.15</v>
      </c>
    </row>
    <row r="28" spans="1:9" ht="409.5">
      <c r="A28" s="23">
        <f t="shared" si="0"/>
        <v>19</v>
      </c>
      <c r="B28" s="48" t="s">
        <v>19</v>
      </c>
      <c r="C28" s="32" t="s">
        <v>130</v>
      </c>
      <c r="D28" s="32" t="s">
        <v>131</v>
      </c>
      <c r="E28" s="32" t="s">
        <v>132</v>
      </c>
      <c r="F28" s="30">
        <f>Teste5!F26</f>
        <v>1393.75</v>
      </c>
      <c r="G28" s="61">
        <f>Teste5!G26</f>
        <v>609307.1</v>
      </c>
      <c r="H28" s="30">
        <f>Teste5!H26</f>
        <v>3753969</v>
      </c>
      <c r="I28" s="62">
        <f>Teste5!I26</f>
        <v>7258440.6</v>
      </c>
    </row>
    <row r="29" spans="1:9" ht="74.25">
      <c r="A29" s="23">
        <f t="shared" si="0"/>
        <v>20</v>
      </c>
      <c r="B29" s="48" t="s">
        <v>23</v>
      </c>
      <c r="C29" s="32" t="s">
        <v>149</v>
      </c>
      <c r="D29" s="32" t="s">
        <v>150</v>
      </c>
      <c r="E29" s="32" t="s">
        <v>148</v>
      </c>
      <c r="F29" s="30">
        <f>Teste5!F27</f>
        <v>15</v>
      </c>
      <c r="G29" s="61">
        <f>Teste5!G27</f>
        <v>48.3</v>
      </c>
      <c r="H29" s="30">
        <f>Teste5!H27</f>
        <v>39</v>
      </c>
      <c r="I29" s="62">
        <f>Teste5!I27</f>
        <v>28.85</v>
      </c>
    </row>
    <row r="30" spans="1:9" ht="409.5">
      <c r="A30" s="23">
        <f t="shared" si="0"/>
        <v>21</v>
      </c>
      <c r="B30" s="48" t="s">
        <v>24</v>
      </c>
      <c r="C30" s="32" t="s">
        <v>151</v>
      </c>
      <c r="D30" s="32" t="s">
        <v>152</v>
      </c>
      <c r="E30" s="32" t="s">
        <v>153</v>
      </c>
      <c r="F30" s="30">
        <f>Teste5!F28</f>
        <v>282.9</v>
      </c>
      <c r="G30" s="61">
        <f>Teste5!G28</f>
        <v>491944.15</v>
      </c>
      <c r="H30" s="30">
        <f>Teste5!H28</f>
        <v>2035199.35</v>
      </c>
      <c r="I30" s="62">
        <f>Teste5!I28</f>
        <v>502728.85</v>
      </c>
    </row>
    <row r="31" spans="1:9" ht="165" customHeight="1">
      <c r="A31" s="23">
        <f t="shared" si="0"/>
        <v>22</v>
      </c>
      <c r="B31" s="48" t="s">
        <v>53</v>
      </c>
      <c r="C31" s="32" t="s">
        <v>162</v>
      </c>
      <c r="D31" s="32" t="s">
        <v>163</v>
      </c>
      <c r="E31" s="32" t="s">
        <v>164</v>
      </c>
      <c r="F31" s="30">
        <f>Teste5!F29</f>
        <v>139.75</v>
      </c>
      <c r="G31" s="61">
        <f>Teste5!G29</f>
        <v>161153.85</v>
      </c>
      <c r="H31" s="30">
        <f>Teste5!H29</f>
        <v>686841.25</v>
      </c>
      <c r="I31" s="62">
        <f>Teste5!I29</f>
        <v>145027.05</v>
      </c>
    </row>
    <row r="32" spans="1:9" ht="82.5">
      <c r="A32" s="23">
        <f t="shared" si="0"/>
        <v>23</v>
      </c>
      <c r="B32" s="48" t="s">
        <v>58</v>
      </c>
      <c r="C32" s="32" t="s">
        <v>175</v>
      </c>
      <c r="D32" s="32" t="s">
        <v>174</v>
      </c>
      <c r="E32" s="32" t="s">
        <v>173</v>
      </c>
      <c r="F32" s="30">
        <f>Teste5!F30</f>
        <v>15.6</v>
      </c>
      <c r="G32" s="61">
        <f>Teste5!G30</f>
        <v>15.6</v>
      </c>
      <c r="H32" s="30">
        <f>Teste5!H30</f>
        <v>45.25</v>
      </c>
      <c r="I32" s="62">
        <f>Teste5!I30</f>
        <v>15.4</v>
      </c>
    </row>
    <row r="33" spans="1:9" ht="409.5">
      <c r="A33" s="23">
        <f t="shared" si="0"/>
        <v>24</v>
      </c>
      <c r="B33" s="48" t="s">
        <v>56</v>
      </c>
      <c r="C33" s="32" t="s">
        <v>178</v>
      </c>
      <c r="D33" s="32" t="s">
        <v>177</v>
      </c>
      <c r="E33" s="32" t="s">
        <v>176</v>
      </c>
      <c r="F33" s="30">
        <f>Teste5!F31</f>
        <v>143.65</v>
      </c>
      <c r="G33" s="61">
        <f>Teste5!G31</f>
        <v>272546.9</v>
      </c>
      <c r="H33" s="30">
        <f>Teste5!H31</f>
        <v>1241067.15</v>
      </c>
      <c r="I33" s="62">
        <f>Teste5!I31</f>
        <v>158037.7</v>
      </c>
    </row>
    <row r="34" spans="1:9" ht="72" customHeight="1">
      <c r="A34" s="23">
        <f t="shared" si="0"/>
        <v>25</v>
      </c>
      <c r="B34" s="48" t="s">
        <v>60</v>
      </c>
      <c r="C34" s="32" t="s">
        <v>190</v>
      </c>
      <c r="D34" s="32" t="s">
        <v>191</v>
      </c>
      <c r="E34" s="32" t="s">
        <v>192</v>
      </c>
      <c r="F34" s="30">
        <f>AV58</f>
        <v>21.7</v>
      </c>
      <c r="G34" s="61">
        <f>AW58</f>
        <v>66.3</v>
      </c>
      <c r="H34" s="30">
        <f>AX58</f>
        <v>50.75</v>
      </c>
      <c r="I34" s="62">
        <f>AY58</f>
        <v>83.45</v>
      </c>
    </row>
    <row r="35" spans="1:9" ht="409.5" customHeight="1" thickBot="1">
      <c r="A35" s="23">
        <f t="shared" si="0"/>
        <v>26</v>
      </c>
      <c r="B35" s="66" t="s">
        <v>61</v>
      </c>
      <c r="C35" s="32" t="s">
        <v>183</v>
      </c>
      <c r="D35" s="32" t="s">
        <v>184</v>
      </c>
      <c r="E35" s="32" t="s">
        <v>185</v>
      </c>
      <c r="F35" s="30">
        <f>AV81</f>
        <v>0</v>
      </c>
      <c r="G35" s="61">
        <f>AW81</f>
        <v>642569.55</v>
      </c>
      <c r="H35" s="30">
        <f>AX81</f>
        <v>3933897.55</v>
      </c>
      <c r="I35" s="62">
        <f>AY81</f>
        <v>38982.1</v>
      </c>
    </row>
    <row r="36" spans="1:51" ht="16.5" thickBot="1">
      <c r="A36" s="103" t="s">
        <v>9</v>
      </c>
      <c r="B36" s="104"/>
      <c r="C36" s="104"/>
      <c r="D36" s="104"/>
      <c r="E36" s="104"/>
      <c r="F36" s="64">
        <f>SUM(F15:F35)</f>
        <v>3137.95</v>
      </c>
      <c r="G36" s="64">
        <f>SUM(G15:G35)</f>
        <v>2279440.0000000005</v>
      </c>
      <c r="H36" s="65">
        <f>SUM(H15:H35)</f>
        <v>12099964.350000001</v>
      </c>
      <c r="I36" s="64">
        <f>SUM(I15:I35)</f>
        <v>8210817.449999999</v>
      </c>
      <c r="K36" s="6" t="s">
        <v>69</v>
      </c>
      <c r="L36" s="26" t="s">
        <v>67</v>
      </c>
      <c r="M36" s="28"/>
      <c r="N36" s="28"/>
      <c r="O36" s="29"/>
      <c r="Q36" s="6" t="s">
        <v>103</v>
      </c>
      <c r="R36" s="26" t="s">
        <v>67</v>
      </c>
      <c r="S36" s="28"/>
      <c r="T36" s="28"/>
      <c r="U36" s="29"/>
      <c r="W36" s="6" t="s">
        <v>107</v>
      </c>
      <c r="X36" s="26" t="s">
        <v>67</v>
      </c>
      <c r="Y36" s="28"/>
      <c r="Z36" s="28"/>
      <c r="AA36" s="29"/>
      <c r="AC36" s="6" t="s">
        <v>138</v>
      </c>
      <c r="AD36" s="26" t="s">
        <v>67</v>
      </c>
      <c r="AE36" s="28"/>
      <c r="AF36" s="28"/>
      <c r="AG36" s="29"/>
      <c r="AI36" s="6" t="s">
        <v>156</v>
      </c>
      <c r="AJ36" s="26" t="s">
        <v>67</v>
      </c>
      <c r="AK36" s="28"/>
      <c r="AL36" s="28"/>
      <c r="AM36" s="29"/>
      <c r="AO36" s="6" t="s">
        <v>166</v>
      </c>
      <c r="AP36" s="26" t="s">
        <v>67</v>
      </c>
      <c r="AQ36" s="28"/>
      <c r="AR36" s="28"/>
      <c r="AS36" s="29"/>
      <c r="AU36" s="6" t="s">
        <v>186</v>
      </c>
      <c r="AV36" s="26" t="s">
        <v>67</v>
      </c>
      <c r="AW36" s="28"/>
      <c r="AX36" s="28"/>
      <c r="AY36" s="29"/>
    </row>
    <row r="37" spans="1:51" ht="15">
      <c r="A37" t="s">
        <v>30</v>
      </c>
      <c r="D37" s="16"/>
      <c r="E37" s="16"/>
      <c r="F37" s="16"/>
      <c r="K37" s="40" t="s">
        <v>96</v>
      </c>
      <c r="L37" s="6" t="s">
        <v>6</v>
      </c>
      <c r="M37" s="6" t="s">
        <v>7</v>
      </c>
      <c r="N37" s="6" t="s">
        <v>8</v>
      </c>
      <c r="O37" s="6" t="s">
        <v>49</v>
      </c>
      <c r="Q37" s="40" t="s">
        <v>96</v>
      </c>
      <c r="R37" s="6" t="s">
        <v>6</v>
      </c>
      <c r="S37" s="6" t="s">
        <v>7</v>
      </c>
      <c r="T37" s="6" t="s">
        <v>8</v>
      </c>
      <c r="U37" s="6" t="s">
        <v>49</v>
      </c>
      <c r="W37" s="40" t="s">
        <v>96</v>
      </c>
      <c r="X37" s="6" t="s">
        <v>6</v>
      </c>
      <c r="Y37" s="6" t="s">
        <v>7</v>
      </c>
      <c r="Z37" s="6" t="s">
        <v>8</v>
      </c>
      <c r="AA37" s="6" t="s">
        <v>49</v>
      </c>
      <c r="AC37" s="40" t="s">
        <v>96</v>
      </c>
      <c r="AD37" s="6" t="s">
        <v>6</v>
      </c>
      <c r="AE37" s="6" t="s">
        <v>7</v>
      </c>
      <c r="AF37" s="6" t="s">
        <v>8</v>
      </c>
      <c r="AG37" s="6" t="s">
        <v>49</v>
      </c>
      <c r="AI37" s="40" t="s">
        <v>96</v>
      </c>
      <c r="AJ37" s="6" t="s">
        <v>6</v>
      </c>
      <c r="AK37" s="6" t="s">
        <v>7</v>
      </c>
      <c r="AL37" s="6" t="s">
        <v>8</v>
      </c>
      <c r="AM37" s="6" t="s">
        <v>49</v>
      </c>
      <c r="AO37" s="40" t="s">
        <v>96</v>
      </c>
      <c r="AP37" s="6" t="s">
        <v>6</v>
      </c>
      <c r="AQ37" s="6" t="s">
        <v>7</v>
      </c>
      <c r="AR37" s="6" t="s">
        <v>8</v>
      </c>
      <c r="AS37" s="6" t="s">
        <v>49</v>
      </c>
      <c r="AU37" s="40" t="s">
        <v>96</v>
      </c>
      <c r="AV37" s="6" t="s">
        <v>6</v>
      </c>
      <c r="AW37" s="6" t="s">
        <v>7</v>
      </c>
      <c r="AX37" s="6" t="s">
        <v>8</v>
      </c>
      <c r="AY37" s="6" t="s">
        <v>49</v>
      </c>
    </row>
    <row r="38" spans="11:51" ht="15">
      <c r="K38" s="25">
        <v>1</v>
      </c>
      <c r="L38" s="25" t="s">
        <v>179</v>
      </c>
      <c r="M38" s="25" t="s">
        <v>179</v>
      </c>
      <c r="N38" s="25" t="s">
        <v>179</v>
      </c>
      <c r="O38" s="25" t="s">
        <v>179</v>
      </c>
      <c r="Q38" s="25">
        <v>1</v>
      </c>
      <c r="R38" s="25" t="s">
        <v>179</v>
      </c>
      <c r="S38" s="25" t="s">
        <v>179</v>
      </c>
      <c r="T38" s="25" t="s">
        <v>179</v>
      </c>
      <c r="U38" s="25" t="s">
        <v>179</v>
      </c>
      <c r="W38" s="25">
        <v>1</v>
      </c>
      <c r="X38" s="25" t="s">
        <v>179</v>
      </c>
      <c r="Y38" s="25" t="s">
        <v>179</v>
      </c>
      <c r="Z38" s="25" t="s">
        <v>179</v>
      </c>
      <c r="AA38" s="25" t="s">
        <v>179</v>
      </c>
      <c r="AC38" s="25">
        <v>1</v>
      </c>
      <c r="AD38" s="25" t="s">
        <v>179</v>
      </c>
      <c r="AE38" s="25" t="s">
        <v>179</v>
      </c>
      <c r="AF38" s="25" t="s">
        <v>179</v>
      </c>
      <c r="AG38" s="25" t="s">
        <v>179</v>
      </c>
      <c r="AI38" s="25">
        <v>1</v>
      </c>
      <c r="AJ38" s="25" t="s">
        <v>179</v>
      </c>
      <c r="AK38" s="25" t="s">
        <v>179</v>
      </c>
      <c r="AL38" s="25" t="s">
        <v>179</v>
      </c>
      <c r="AM38" s="25" t="s">
        <v>179</v>
      </c>
      <c r="AO38" s="25">
        <v>1</v>
      </c>
      <c r="AP38" s="25" t="s">
        <v>179</v>
      </c>
      <c r="AQ38" s="25" t="s">
        <v>179</v>
      </c>
      <c r="AR38" s="25" t="s">
        <v>179</v>
      </c>
      <c r="AS38" s="25" t="s">
        <v>179</v>
      </c>
      <c r="AU38" s="25">
        <v>1</v>
      </c>
      <c r="AV38" s="25">
        <v>15</v>
      </c>
      <c r="AW38" s="25">
        <v>62</v>
      </c>
      <c r="AX38" s="52">
        <v>46</v>
      </c>
      <c r="AY38" s="25">
        <v>78</v>
      </c>
    </row>
    <row r="39" spans="1:51" ht="15">
      <c r="A39" s="15"/>
      <c r="K39" s="25">
        <f>K38+1</f>
        <v>2</v>
      </c>
      <c r="L39" s="25" t="s">
        <v>179</v>
      </c>
      <c r="M39" s="25" t="s">
        <v>179</v>
      </c>
      <c r="N39" s="25" t="s">
        <v>179</v>
      </c>
      <c r="O39" s="25" t="s">
        <v>179</v>
      </c>
      <c r="Q39" s="25">
        <f>Q38+1</f>
        <v>2</v>
      </c>
      <c r="R39" s="25" t="s">
        <v>179</v>
      </c>
      <c r="S39" s="25" t="s">
        <v>179</v>
      </c>
      <c r="T39" s="25" t="s">
        <v>179</v>
      </c>
      <c r="U39" s="25" t="s">
        <v>179</v>
      </c>
      <c r="W39" s="25">
        <f>W38+1</f>
        <v>2</v>
      </c>
      <c r="X39" s="25" t="s">
        <v>179</v>
      </c>
      <c r="Y39" s="25" t="s">
        <v>179</v>
      </c>
      <c r="Z39" s="25" t="s">
        <v>179</v>
      </c>
      <c r="AA39" s="25" t="s">
        <v>179</v>
      </c>
      <c r="AC39" s="25">
        <f>AC38+1</f>
        <v>2</v>
      </c>
      <c r="AD39" s="25" t="s">
        <v>179</v>
      </c>
      <c r="AE39" s="25" t="s">
        <v>179</v>
      </c>
      <c r="AF39" s="25" t="s">
        <v>179</v>
      </c>
      <c r="AG39" s="25" t="s">
        <v>179</v>
      </c>
      <c r="AI39" s="25">
        <f>AI38+1</f>
        <v>2</v>
      </c>
      <c r="AJ39" s="25" t="s">
        <v>179</v>
      </c>
      <c r="AK39" s="25" t="s">
        <v>179</v>
      </c>
      <c r="AL39" s="25" t="s">
        <v>179</v>
      </c>
      <c r="AM39" s="25" t="s">
        <v>179</v>
      </c>
      <c r="AO39" s="25">
        <f>AO38+1</f>
        <v>2</v>
      </c>
      <c r="AP39" s="25" t="s">
        <v>179</v>
      </c>
      <c r="AQ39" s="25" t="s">
        <v>179</v>
      </c>
      <c r="AR39" s="25" t="s">
        <v>179</v>
      </c>
      <c r="AS39" s="25" t="s">
        <v>179</v>
      </c>
      <c r="AU39" s="25">
        <f>AU38+1</f>
        <v>2</v>
      </c>
      <c r="AV39" s="25">
        <v>31</v>
      </c>
      <c r="AW39" s="25">
        <v>63</v>
      </c>
      <c r="AX39" s="25">
        <v>63</v>
      </c>
      <c r="AY39" s="25">
        <v>78</v>
      </c>
    </row>
    <row r="40" spans="1:51" ht="15">
      <c r="A40" s="11"/>
      <c r="K40" s="25">
        <f aca="true" t="shared" si="1" ref="K40:K57">K39+1</f>
        <v>3</v>
      </c>
      <c r="L40" s="25" t="s">
        <v>179</v>
      </c>
      <c r="M40" s="25" t="s">
        <v>179</v>
      </c>
      <c r="N40" s="25" t="s">
        <v>179</v>
      </c>
      <c r="O40" s="25" t="s">
        <v>179</v>
      </c>
      <c r="Q40" s="25">
        <f aca="true" t="shared" si="2" ref="Q40:Q57">Q39+1</f>
        <v>3</v>
      </c>
      <c r="R40" s="25" t="s">
        <v>179</v>
      </c>
      <c r="S40" s="25" t="s">
        <v>179</v>
      </c>
      <c r="T40" s="25" t="s">
        <v>179</v>
      </c>
      <c r="U40" s="25" t="s">
        <v>179</v>
      </c>
      <c r="W40" s="25">
        <f aca="true" t="shared" si="3" ref="W40:W57">W39+1</f>
        <v>3</v>
      </c>
      <c r="X40" s="25" t="s">
        <v>179</v>
      </c>
      <c r="Y40" s="25" t="s">
        <v>179</v>
      </c>
      <c r="Z40" s="25" t="s">
        <v>179</v>
      </c>
      <c r="AA40" s="25" t="s">
        <v>179</v>
      </c>
      <c r="AC40" s="25">
        <f aca="true" t="shared" si="4" ref="AC40:AC57">AC39+1</f>
        <v>3</v>
      </c>
      <c r="AD40" s="25" t="s">
        <v>179</v>
      </c>
      <c r="AE40" s="25" t="s">
        <v>179</v>
      </c>
      <c r="AF40" s="25" t="s">
        <v>179</v>
      </c>
      <c r="AG40" s="25" t="s">
        <v>179</v>
      </c>
      <c r="AI40" s="25">
        <f aca="true" t="shared" si="5" ref="AI40:AI57">AI39+1</f>
        <v>3</v>
      </c>
      <c r="AJ40" s="25" t="s">
        <v>179</v>
      </c>
      <c r="AK40" s="25" t="s">
        <v>179</v>
      </c>
      <c r="AL40" s="25" t="s">
        <v>179</v>
      </c>
      <c r="AM40" s="25" t="s">
        <v>179</v>
      </c>
      <c r="AO40" s="25">
        <f aca="true" t="shared" si="6" ref="AO40:AO57">AO39+1</f>
        <v>3</v>
      </c>
      <c r="AP40" s="25" t="s">
        <v>179</v>
      </c>
      <c r="AQ40" s="25" t="s">
        <v>179</v>
      </c>
      <c r="AR40" s="25" t="s">
        <v>179</v>
      </c>
      <c r="AS40" s="25" t="s">
        <v>179</v>
      </c>
      <c r="AU40" s="25">
        <f aca="true" t="shared" si="7" ref="AU40:AU57">AU39+1</f>
        <v>3</v>
      </c>
      <c r="AV40" s="25">
        <v>31</v>
      </c>
      <c r="AW40" s="25">
        <v>63</v>
      </c>
      <c r="AX40" s="25">
        <v>63</v>
      </c>
      <c r="AY40" s="25">
        <v>93</v>
      </c>
    </row>
    <row r="41" spans="1:51" ht="15">
      <c r="A41" s="12"/>
      <c r="K41" s="25">
        <f t="shared" si="1"/>
        <v>4</v>
      </c>
      <c r="L41" s="25" t="s">
        <v>179</v>
      </c>
      <c r="M41" s="25" t="s">
        <v>179</v>
      </c>
      <c r="N41" s="25" t="s">
        <v>179</v>
      </c>
      <c r="O41" s="25" t="s">
        <v>179</v>
      </c>
      <c r="Q41" s="25">
        <f t="shared" si="2"/>
        <v>4</v>
      </c>
      <c r="R41" s="25" t="s">
        <v>179</v>
      </c>
      <c r="S41" s="25" t="s">
        <v>179</v>
      </c>
      <c r="T41" s="25" t="s">
        <v>179</v>
      </c>
      <c r="U41" s="25" t="s">
        <v>179</v>
      </c>
      <c r="W41" s="25">
        <f t="shared" si="3"/>
        <v>4</v>
      </c>
      <c r="X41" s="25" t="s">
        <v>179</v>
      </c>
      <c r="Y41" s="25" t="s">
        <v>179</v>
      </c>
      <c r="Z41" s="25" t="s">
        <v>179</v>
      </c>
      <c r="AA41" s="25" t="s">
        <v>179</v>
      </c>
      <c r="AC41" s="25">
        <f t="shared" si="4"/>
        <v>4</v>
      </c>
      <c r="AD41" s="25" t="s">
        <v>179</v>
      </c>
      <c r="AE41" s="25" t="s">
        <v>179</v>
      </c>
      <c r="AF41" s="25" t="s">
        <v>179</v>
      </c>
      <c r="AG41" s="25" t="s">
        <v>179</v>
      </c>
      <c r="AI41" s="25">
        <f t="shared" si="5"/>
        <v>4</v>
      </c>
      <c r="AJ41" s="25" t="s">
        <v>179</v>
      </c>
      <c r="AK41" s="25" t="s">
        <v>179</v>
      </c>
      <c r="AL41" s="25" t="s">
        <v>179</v>
      </c>
      <c r="AM41" s="25" t="s">
        <v>179</v>
      </c>
      <c r="AO41" s="25">
        <f t="shared" si="6"/>
        <v>4</v>
      </c>
      <c r="AP41" s="25" t="s">
        <v>179</v>
      </c>
      <c r="AQ41" s="25" t="s">
        <v>179</v>
      </c>
      <c r="AR41" s="25" t="s">
        <v>179</v>
      </c>
      <c r="AS41" s="25" t="s">
        <v>179</v>
      </c>
      <c r="AU41" s="25">
        <f t="shared" si="7"/>
        <v>4</v>
      </c>
      <c r="AV41" s="25">
        <v>31</v>
      </c>
      <c r="AW41" s="25">
        <v>62</v>
      </c>
      <c r="AX41" s="25">
        <v>94</v>
      </c>
      <c r="AY41" s="25">
        <v>78</v>
      </c>
    </row>
    <row r="42" spans="1:51" ht="15">
      <c r="A42" s="13"/>
      <c r="K42" s="25">
        <f t="shared" si="1"/>
        <v>5</v>
      </c>
      <c r="L42" s="25" t="s">
        <v>179</v>
      </c>
      <c r="M42" s="25" t="s">
        <v>179</v>
      </c>
      <c r="N42" s="25" t="s">
        <v>179</v>
      </c>
      <c r="O42" s="25" t="s">
        <v>179</v>
      </c>
      <c r="Q42" s="25">
        <f t="shared" si="2"/>
        <v>5</v>
      </c>
      <c r="R42" s="25" t="s">
        <v>179</v>
      </c>
      <c r="S42" s="25" t="s">
        <v>179</v>
      </c>
      <c r="T42" s="25" t="s">
        <v>179</v>
      </c>
      <c r="U42" s="25" t="s">
        <v>179</v>
      </c>
      <c r="W42" s="25">
        <f t="shared" si="3"/>
        <v>5</v>
      </c>
      <c r="X42" s="25" t="s">
        <v>179</v>
      </c>
      <c r="Y42" s="25" t="s">
        <v>179</v>
      </c>
      <c r="Z42" s="25" t="s">
        <v>179</v>
      </c>
      <c r="AA42" s="25" t="s">
        <v>179</v>
      </c>
      <c r="AC42" s="25">
        <f t="shared" si="4"/>
        <v>5</v>
      </c>
      <c r="AD42" s="25" t="s">
        <v>179</v>
      </c>
      <c r="AE42" s="25" t="s">
        <v>179</v>
      </c>
      <c r="AF42" s="25" t="s">
        <v>179</v>
      </c>
      <c r="AG42" s="25" t="s">
        <v>179</v>
      </c>
      <c r="AI42" s="25">
        <f t="shared" si="5"/>
        <v>5</v>
      </c>
      <c r="AJ42" s="25" t="s">
        <v>179</v>
      </c>
      <c r="AK42" s="25" t="s">
        <v>179</v>
      </c>
      <c r="AL42" s="25" t="s">
        <v>179</v>
      </c>
      <c r="AM42" s="25" t="s">
        <v>179</v>
      </c>
      <c r="AO42" s="25">
        <f t="shared" si="6"/>
        <v>5</v>
      </c>
      <c r="AP42" s="25" t="s">
        <v>179</v>
      </c>
      <c r="AQ42" s="25" t="s">
        <v>179</v>
      </c>
      <c r="AR42" s="25" t="s">
        <v>179</v>
      </c>
      <c r="AS42" s="25" t="s">
        <v>179</v>
      </c>
      <c r="AU42" s="25">
        <f t="shared" si="7"/>
        <v>5</v>
      </c>
      <c r="AV42" s="25">
        <v>31</v>
      </c>
      <c r="AW42" s="25">
        <v>63</v>
      </c>
      <c r="AX42" s="25">
        <v>47</v>
      </c>
      <c r="AY42" s="25">
        <v>78</v>
      </c>
    </row>
    <row r="43" spans="1:51" ht="15">
      <c r="A43" s="14"/>
      <c r="K43" s="25">
        <f t="shared" si="1"/>
        <v>6</v>
      </c>
      <c r="L43" s="25" t="s">
        <v>179</v>
      </c>
      <c r="M43" s="25" t="s">
        <v>179</v>
      </c>
      <c r="N43" s="25" t="s">
        <v>179</v>
      </c>
      <c r="O43" s="25" t="s">
        <v>179</v>
      </c>
      <c r="Q43" s="25">
        <f t="shared" si="2"/>
        <v>6</v>
      </c>
      <c r="R43" s="25" t="s">
        <v>179</v>
      </c>
      <c r="S43" s="25" t="s">
        <v>179</v>
      </c>
      <c r="T43" s="25" t="s">
        <v>179</v>
      </c>
      <c r="U43" s="25" t="s">
        <v>179</v>
      </c>
      <c r="W43" s="25">
        <f t="shared" si="3"/>
        <v>6</v>
      </c>
      <c r="X43" s="25" t="s">
        <v>179</v>
      </c>
      <c r="Y43" s="25" t="s">
        <v>179</v>
      </c>
      <c r="Z43" s="25" t="s">
        <v>179</v>
      </c>
      <c r="AA43" s="25" t="s">
        <v>179</v>
      </c>
      <c r="AC43" s="25">
        <f t="shared" si="4"/>
        <v>6</v>
      </c>
      <c r="AD43" s="25" t="s">
        <v>179</v>
      </c>
      <c r="AE43" s="25" t="s">
        <v>179</v>
      </c>
      <c r="AF43" s="25" t="s">
        <v>179</v>
      </c>
      <c r="AG43" s="25" t="s">
        <v>179</v>
      </c>
      <c r="AI43" s="25">
        <f t="shared" si="5"/>
        <v>6</v>
      </c>
      <c r="AJ43" s="25" t="s">
        <v>179</v>
      </c>
      <c r="AK43" s="25" t="s">
        <v>179</v>
      </c>
      <c r="AL43" s="25" t="s">
        <v>179</v>
      </c>
      <c r="AM43" s="25" t="s">
        <v>179</v>
      </c>
      <c r="AO43" s="25">
        <f t="shared" si="6"/>
        <v>6</v>
      </c>
      <c r="AP43" s="25" t="s">
        <v>179</v>
      </c>
      <c r="AQ43" s="25" t="s">
        <v>179</v>
      </c>
      <c r="AR43" s="25" t="s">
        <v>179</v>
      </c>
      <c r="AS43" s="25" t="s">
        <v>179</v>
      </c>
      <c r="AU43" s="25">
        <f t="shared" si="7"/>
        <v>6</v>
      </c>
      <c r="AV43" s="25">
        <v>47</v>
      </c>
      <c r="AW43" s="25">
        <v>62</v>
      </c>
      <c r="AX43" s="25">
        <v>94</v>
      </c>
      <c r="AY43" s="25">
        <v>78</v>
      </c>
    </row>
    <row r="44" spans="1:51" ht="15">
      <c r="A44" s="14"/>
      <c r="K44" s="25">
        <f t="shared" si="1"/>
        <v>7</v>
      </c>
      <c r="L44" s="25" t="s">
        <v>179</v>
      </c>
      <c r="M44" s="25" t="s">
        <v>179</v>
      </c>
      <c r="N44" s="25" t="s">
        <v>179</v>
      </c>
      <c r="O44" s="25" t="s">
        <v>179</v>
      </c>
      <c r="Q44" s="25">
        <f t="shared" si="2"/>
        <v>7</v>
      </c>
      <c r="R44" s="25" t="s">
        <v>179</v>
      </c>
      <c r="S44" s="25" t="s">
        <v>179</v>
      </c>
      <c r="T44" s="25" t="s">
        <v>179</v>
      </c>
      <c r="U44" s="25" t="s">
        <v>179</v>
      </c>
      <c r="W44" s="25">
        <f t="shared" si="3"/>
        <v>7</v>
      </c>
      <c r="X44" s="25" t="s">
        <v>179</v>
      </c>
      <c r="Y44" s="25" t="s">
        <v>179</v>
      </c>
      <c r="Z44" s="25" t="s">
        <v>179</v>
      </c>
      <c r="AA44" s="25" t="s">
        <v>179</v>
      </c>
      <c r="AC44" s="25">
        <f t="shared" si="4"/>
        <v>7</v>
      </c>
      <c r="AD44" s="25" t="s">
        <v>179</v>
      </c>
      <c r="AE44" s="25" t="s">
        <v>179</v>
      </c>
      <c r="AF44" s="25" t="s">
        <v>179</v>
      </c>
      <c r="AG44" s="25" t="s">
        <v>179</v>
      </c>
      <c r="AI44" s="25">
        <f t="shared" si="5"/>
        <v>7</v>
      </c>
      <c r="AJ44" s="25" t="s">
        <v>179</v>
      </c>
      <c r="AK44" s="25" t="s">
        <v>179</v>
      </c>
      <c r="AL44" s="25" t="s">
        <v>179</v>
      </c>
      <c r="AM44" s="25" t="s">
        <v>179</v>
      </c>
      <c r="AO44" s="25">
        <f t="shared" si="6"/>
        <v>7</v>
      </c>
      <c r="AP44" s="25" t="s">
        <v>179</v>
      </c>
      <c r="AQ44" s="25" t="s">
        <v>179</v>
      </c>
      <c r="AR44" s="25" t="s">
        <v>179</v>
      </c>
      <c r="AS44" s="25" t="s">
        <v>179</v>
      </c>
      <c r="AU44" s="25">
        <f t="shared" si="7"/>
        <v>7</v>
      </c>
      <c r="AV44" s="25">
        <v>16</v>
      </c>
      <c r="AW44" s="25">
        <v>62</v>
      </c>
      <c r="AX44" s="25">
        <v>62</v>
      </c>
      <c r="AY44" s="25">
        <v>78</v>
      </c>
    </row>
    <row r="45" spans="11:51" ht="15">
      <c r="K45" s="25">
        <f t="shared" si="1"/>
        <v>8</v>
      </c>
      <c r="L45" s="25" t="s">
        <v>179</v>
      </c>
      <c r="M45" s="25" t="s">
        <v>179</v>
      </c>
      <c r="N45" s="25" t="s">
        <v>179</v>
      </c>
      <c r="O45" s="25" t="s">
        <v>179</v>
      </c>
      <c r="Q45" s="25">
        <f t="shared" si="2"/>
        <v>8</v>
      </c>
      <c r="R45" s="25" t="s">
        <v>179</v>
      </c>
      <c r="S45" s="25" t="s">
        <v>179</v>
      </c>
      <c r="T45" s="25" t="s">
        <v>179</v>
      </c>
      <c r="U45" s="25" t="s">
        <v>179</v>
      </c>
      <c r="W45" s="25">
        <f t="shared" si="3"/>
        <v>8</v>
      </c>
      <c r="X45" s="25" t="s">
        <v>179</v>
      </c>
      <c r="Y45" s="25" t="s">
        <v>179</v>
      </c>
      <c r="Z45" s="25" t="s">
        <v>179</v>
      </c>
      <c r="AA45" s="25" t="s">
        <v>179</v>
      </c>
      <c r="AC45" s="25">
        <f t="shared" si="4"/>
        <v>8</v>
      </c>
      <c r="AD45" s="25" t="s">
        <v>179</v>
      </c>
      <c r="AE45" s="25" t="s">
        <v>179</v>
      </c>
      <c r="AF45" s="25" t="s">
        <v>179</v>
      </c>
      <c r="AG45" s="25" t="s">
        <v>179</v>
      </c>
      <c r="AI45" s="25">
        <f t="shared" si="5"/>
        <v>8</v>
      </c>
      <c r="AJ45" s="25" t="s">
        <v>179</v>
      </c>
      <c r="AK45" s="25" t="s">
        <v>179</v>
      </c>
      <c r="AL45" s="25" t="s">
        <v>179</v>
      </c>
      <c r="AM45" s="25" t="s">
        <v>179</v>
      </c>
      <c r="AO45" s="25">
        <f t="shared" si="6"/>
        <v>8</v>
      </c>
      <c r="AP45" s="25" t="s">
        <v>179</v>
      </c>
      <c r="AQ45" s="25" t="s">
        <v>179</v>
      </c>
      <c r="AR45" s="25" t="s">
        <v>179</v>
      </c>
      <c r="AS45" s="25" t="s">
        <v>179</v>
      </c>
      <c r="AU45" s="25">
        <f t="shared" si="7"/>
        <v>8</v>
      </c>
      <c r="AV45" s="25">
        <v>15</v>
      </c>
      <c r="AW45" s="25">
        <v>63</v>
      </c>
      <c r="AX45" s="27">
        <v>46</v>
      </c>
      <c r="AY45" s="25">
        <v>94</v>
      </c>
    </row>
    <row r="46" spans="1:51" ht="15">
      <c r="A46" s="15"/>
      <c r="K46" s="25">
        <f t="shared" si="1"/>
        <v>9</v>
      </c>
      <c r="L46" s="25" t="s">
        <v>179</v>
      </c>
      <c r="M46" s="25" t="s">
        <v>179</v>
      </c>
      <c r="N46" s="25" t="s">
        <v>179</v>
      </c>
      <c r="O46" s="25" t="s">
        <v>179</v>
      </c>
      <c r="Q46" s="25">
        <f t="shared" si="2"/>
        <v>9</v>
      </c>
      <c r="R46" s="25" t="s">
        <v>179</v>
      </c>
      <c r="S46" s="25" t="s">
        <v>179</v>
      </c>
      <c r="T46" s="25" t="s">
        <v>179</v>
      </c>
      <c r="U46" s="25" t="s">
        <v>179</v>
      </c>
      <c r="W46" s="25">
        <f t="shared" si="3"/>
        <v>9</v>
      </c>
      <c r="X46" s="25" t="s">
        <v>179</v>
      </c>
      <c r="Y46" s="25" t="s">
        <v>179</v>
      </c>
      <c r="Z46" s="25" t="s">
        <v>179</v>
      </c>
      <c r="AA46" s="25" t="s">
        <v>179</v>
      </c>
      <c r="AC46" s="25">
        <f t="shared" si="4"/>
        <v>9</v>
      </c>
      <c r="AD46" s="25" t="s">
        <v>179</v>
      </c>
      <c r="AE46" s="25" t="s">
        <v>179</v>
      </c>
      <c r="AF46" s="25" t="s">
        <v>179</v>
      </c>
      <c r="AG46" s="25" t="s">
        <v>179</v>
      </c>
      <c r="AI46" s="25">
        <f t="shared" si="5"/>
        <v>9</v>
      </c>
      <c r="AJ46" s="25" t="s">
        <v>179</v>
      </c>
      <c r="AK46" s="25" t="s">
        <v>179</v>
      </c>
      <c r="AL46" s="25" t="s">
        <v>179</v>
      </c>
      <c r="AM46" s="25" t="s">
        <v>179</v>
      </c>
      <c r="AO46" s="25">
        <f t="shared" si="6"/>
        <v>9</v>
      </c>
      <c r="AP46" s="25" t="s">
        <v>179</v>
      </c>
      <c r="AQ46" s="25" t="s">
        <v>179</v>
      </c>
      <c r="AR46" s="25" t="s">
        <v>179</v>
      </c>
      <c r="AS46" s="25" t="s">
        <v>179</v>
      </c>
      <c r="AU46" s="25">
        <f t="shared" si="7"/>
        <v>9</v>
      </c>
      <c r="AV46" s="25">
        <v>16</v>
      </c>
      <c r="AW46" s="25">
        <v>78</v>
      </c>
      <c r="AX46" s="27">
        <v>47</v>
      </c>
      <c r="AY46" s="25">
        <v>93</v>
      </c>
    </row>
    <row r="47" spans="11:51" ht="15">
      <c r="K47" s="25">
        <f t="shared" si="1"/>
        <v>10</v>
      </c>
      <c r="L47" s="25" t="s">
        <v>179</v>
      </c>
      <c r="M47" s="25" t="s">
        <v>179</v>
      </c>
      <c r="N47" s="25" t="s">
        <v>179</v>
      </c>
      <c r="O47" s="25" t="s">
        <v>179</v>
      </c>
      <c r="Q47" s="25">
        <f t="shared" si="2"/>
        <v>10</v>
      </c>
      <c r="R47" s="25" t="s">
        <v>179</v>
      </c>
      <c r="S47" s="25" t="s">
        <v>179</v>
      </c>
      <c r="T47" s="25" t="s">
        <v>179</v>
      </c>
      <c r="U47" s="25" t="s">
        <v>179</v>
      </c>
      <c r="W47" s="25">
        <f t="shared" si="3"/>
        <v>10</v>
      </c>
      <c r="X47" s="25" t="s">
        <v>179</v>
      </c>
      <c r="Y47" s="25" t="s">
        <v>179</v>
      </c>
      <c r="Z47" s="25" t="s">
        <v>179</v>
      </c>
      <c r="AA47" s="25" t="s">
        <v>179</v>
      </c>
      <c r="AC47" s="25">
        <f t="shared" si="4"/>
        <v>10</v>
      </c>
      <c r="AD47" s="25" t="s">
        <v>179</v>
      </c>
      <c r="AE47" s="25" t="s">
        <v>179</v>
      </c>
      <c r="AF47" s="25" t="s">
        <v>179</v>
      </c>
      <c r="AG47" s="25" t="s">
        <v>179</v>
      </c>
      <c r="AI47" s="25">
        <f t="shared" si="5"/>
        <v>10</v>
      </c>
      <c r="AJ47" s="25" t="s">
        <v>179</v>
      </c>
      <c r="AK47" s="25" t="s">
        <v>179</v>
      </c>
      <c r="AL47" s="25" t="s">
        <v>179</v>
      </c>
      <c r="AM47" s="25" t="s">
        <v>179</v>
      </c>
      <c r="AO47" s="25">
        <f t="shared" si="6"/>
        <v>10</v>
      </c>
      <c r="AP47" s="25" t="s">
        <v>179</v>
      </c>
      <c r="AQ47" s="25" t="s">
        <v>179</v>
      </c>
      <c r="AR47" s="25" t="s">
        <v>179</v>
      </c>
      <c r="AS47" s="25" t="s">
        <v>179</v>
      </c>
      <c r="AU47" s="25">
        <f t="shared" si="7"/>
        <v>10</v>
      </c>
      <c r="AV47" s="25">
        <v>15</v>
      </c>
      <c r="AW47" s="25">
        <v>62</v>
      </c>
      <c r="AX47" s="27">
        <v>47</v>
      </c>
      <c r="AY47" s="25">
        <v>78</v>
      </c>
    </row>
    <row r="48" spans="11:51" ht="15">
      <c r="K48" s="25">
        <f t="shared" si="1"/>
        <v>11</v>
      </c>
      <c r="L48" s="25" t="s">
        <v>179</v>
      </c>
      <c r="M48" s="25" t="s">
        <v>179</v>
      </c>
      <c r="N48" s="25" t="s">
        <v>179</v>
      </c>
      <c r="O48" s="25" t="s">
        <v>179</v>
      </c>
      <c r="Q48" s="25">
        <f t="shared" si="2"/>
        <v>11</v>
      </c>
      <c r="R48" s="25" t="s">
        <v>179</v>
      </c>
      <c r="S48" s="25" t="s">
        <v>179</v>
      </c>
      <c r="T48" s="25" t="s">
        <v>179</v>
      </c>
      <c r="U48" s="25" t="s">
        <v>179</v>
      </c>
      <c r="W48" s="25">
        <f t="shared" si="3"/>
        <v>11</v>
      </c>
      <c r="X48" s="25" t="s">
        <v>179</v>
      </c>
      <c r="Y48" s="25" t="s">
        <v>179</v>
      </c>
      <c r="Z48" s="25" t="s">
        <v>179</v>
      </c>
      <c r="AA48" s="25" t="s">
        <v>179</v>
      </c>
      <c r="AC48" s="25">
        <f t="shared" si="4"/>
        <v>11</v>
      </c>
      <c r="AD48" s="25" t="s">
        <v>179</v>
      </c>
      <c r="AE48" s="25" t="s">
        <v>179</v>
      </c>
      <c r="AF48" s="25" t="s">
        <v>179</v>
      </c>
      <c r="AG48" s="25" t="s">
        <v>179</v>
      </c>
      <c r="AI48" s="25">
        <f t="shared" si="5"/>
        <v>11</v>
      </c>
      <c r="AJ48" s="25" t="s">
        <v>179</v>
      </c>
      <c r="AK48" s="25" t="s">
        <v>179</v>
      </c>
      <c r="AL48" s="25" t="s">
        <v>179</v>
      </c>
      <c r="AM48" s="25" t="s">
        <v>179</v>
      </c>
      <c r="AO48" s="25">
        <f t="shared" si="6"/>
        <v>11</v>
      </c>
      <c r="AP48" s="25" t="s">
        <v>179</v>
      </c>
      <c r="AQ48" s="25" t="s">
        <v>179</v>
      </c>
      <c r="AR48" s="25" t="s">
        <v>179</v>
      </c>
      <c r="AS48" s="25" t="s">
        <v>179</v>
      </c>
      <c r="AU48" s="25">
        <f t="shared" si="7"/>
        <v>11</v>
      </c>
      <c r="AV48" s="25">
        <v>15</v>
      </c>
      <c r="AW48" s="25">
        <v>62</v>
      </c>
      <c r="AX48" s="27">
        <v>46</v>
      </c>
      <c r="AY48" s="25">
        <v>78</v>
      </c>
    </row>
    <row r="49" spans="11:51" ht="15">
      <c r="K49" s="25">
        <f t="shared" si="1"/>
        <v>12</v>
      </c>
      <c r="L49" s="25" t="s">
        <v>179</v>
      </c>
      <c r="M49" s="25" t="s">
        <v>179</v>
      </c>
      <c r="N49" s="25" t="s">
        <v>179</v>
      </c>
      <c r="O49" s="25" t="s">
        <v>179</v>
      </c>
      <c r="Q49" s="25">
        <f t="shared" si="2"/>
        <v>12</v>
      </c>
      <c r="R49" s="25" t="s">
        <v>179</v>
      </c>
      <c r="S49" s="25" t="s">
        <v>179</v>
      </c>
      <c r="T49" s="25" t="s">
        <v>179</v>
      </c>
      <c r="U49" s="25" t="s">
        <v>179</v>
      </c>
      <c r="W49" s="25">
        <f t="shared" si="3"/>
        <v>12</v>
      </c>
      <c r="X49" s="25" t="s">
        <v>179</v>
      </c>
      <c r="Y49" s="25" t="s">
        <v>179</v>
      </c>
      <c r="Z49" s="25" t="s">
        <v>179</v>
      </c>
      <c r="AA49" s="25" t="s">
        <v>179</v>
      </c>
      <c r="AC49" s="25">
        <f t="shared" si="4"/>
        <v>12</v>
      </c>
      <c r="AD49" s="25" t="s">
        <v>179</v>
      </c>
      <c r="AE49" s="25" t="s">
        <v>179</v>
      </c>
      <c r="AF49" s="25" t="s">
        <v>179</v>
      </c>
      <c r="AG49" s="25" t="s">
        <v>179</v>
      </c>
      <c r="AI49" s="25">
        <f t="shared" si="5"/>
        <v>12</v>
      </c>
      <c r="AJ49" s="25" t="s">
        <v>179</v>
      </c>
      <c r="AK49" s="25" t="s">
        <v>179</v>
      </c>
      <c r="AL49" s="25" t="s">
        <v>179</v>
      </c>
      <c r="AM49" s="25" t="s">
        <v>179</v>
      </c>
      <c r="AO49" s="25">
        <f t="shared" si="6"/>
        <v>12</v>
      </c>
      <c r="AP49" s="25" t="s">
        <v>179</v>
      </c>
      <c r="AQ49" s="25" t="s">
        <v>179</v>
      </c>
      <c r="AR49" s="25" t="s">
        <v>179</v>
      </c>
      <c r="AS49" s="25" t="s">
        <v>179</v>
      </c>
      <c r="AU49" s="25">
        <f t="shared" si="7"/>
        <v>12</v>
      </c>
      <c r="AV49" s="25">
        <v>16</v>
      </c>
      <c r="AW49" s="25">
        <v>78</v>
      </c>
      <c r="AX49" s="27">
        <v>47</v>
      </c>
      <c r="AY49" s="25">
        <v>94</v>
      </c>
    </row>
    <row r="50" spans="11:51" ht="15">
      <c r="K50" s="25">
        <f t="shared" si="1"/>
        <v>13</v>
      </c>
      <c r="L50" s="25" t="s">
        <v>179</v>
      </c>
      <c r="M50" s="25" t="s">
        <v>179</v>
      </c>
      <c r="N50" s="25" t="s">
        <v>179</v>
      </c>
      <c r="O50" s="25" t="s">
        <v>179</v>
      </c>
      <c r="Q50" s="25">
        <f t="shared" si="2"/>
        <v>13</v>
      </c>
      <c r="R50" s="25" t="s">
        <v>179</v>
      </c>
      <c r="S50" s="25" t="s">
        <v>179</v>
      </c>
      <c r="T50" s="25" t="s">
        <v>179</v>
      </c>
      <c r="U50" s="25" t="s">
        <v>179</v>
      </c>
      <c r="W50" s="25">
        <f t="shared" si="3"/>
        <v>13</v>
      </c>
      <c r="X50" s="25" t="s">
        <v>179</v>
      </c>
      <c r="Y50" s="25" t="s">
        <v>179</v>
      </c>
      <c r="Z50" s="25" t="s">
        <v>179</v>
      </c>
      <c r="AA50" s="25" t="s">
        <v>179</v>
      </c>
      <c r="AC50" s="25">
        <f t="shared" si="4"/>
        <v>13</v>
      </c>
      <c r="AD50" s="25" t="s">
        <v>179</v>
      </c>
      <c r="AE50" s="25" t="s">
        <v>179</v>
      </c>
      <c r="AF50" s="25" t="s">
        <v>179</v>
      </c>
      <c r="AG50" s="25" t="s">
        <v>179</v>
      </c>
      <c r="AI50" s="25">
        <f t="shared" si="5"/>
        <v>13</v>
      </c>
      <c r="AJ50" s="25" t="s">
        <v>179</v>
      </c>
      <c r="AK50" s="25" t="s">
        <v>179</v>
      </c>
      <c r="AL50" s="25" t="s">
        <v>179</v>
      </c>
      <c r="AM50" s="25" t="s">
        <v>179</v>
      </c>
      <c r="AO50" s="25">
        <f t="shared" si="6"/>
        <v>13</v>
      </c>
      <c r="AP50" s="25" t="s">
        <v>179</v>
      </c>
      <c r="AQ50" s="25" t="s">
        <v>179</v>
      </c>
      <c r="AR50" s="25" t="s">
        <v>179</v>
      </c>
      <c r="AS50" s="25" t="s">
        <v>179</v>
      </c>
      <c r="AU50" s="25">
        <f t="shared" si="7"/>
        <v>13</v>
      </c>
      <c r="AV50" s="25">
        <v>16</v>
      </c>
      <c r="AW50" s="25">
        <v>63</v>
      </c>
      <c r="AX50" s="25">
        <v>47</v>
      </c>
      <c r="AY50" s="25">
        <v>93</v>
      </c>
    </row>
    <row r="51" spans="11:51" ht="15">
      <c r="K51" s="25">
        <f t="shared" si="1"/>
        <v>14</v>
      </c>
      <c r="L51" s="25" t="s">
        <v>179</v>
      </c>
      <c r="M51" s="25" t="s">
        <v>179</v>
      </c>
      <c r="N51" s="25" t="s">
        <v>179</v>
      </c>
      <c r="O51" s="25" t="s">
        <v>179</v>
      </c>
      <c r="Q51" s="25">
        <f t="shared" si="2"/>
        <v>14</v>
      </c>
      <c r="R51" s="25" t="s">
        <v>179</v>
      </c>
      <c r="S51" s="25" t="s">
        <v>179</v>
      </c>
      <c r="T51" s="25" t="s">
        <v>179</v>
      </c>
      <c r="U51" s="25" t="s">
        <v>179</v>
      </c>
      <c r="W51" s="25">
        <f t="shared" si="3"/>
        <v>14</v>
      </c>
      <c r="X51" s="25" t="s">
        <v>179</v>
      </c>
      <c r="Y51" s="25" t="s">
        <v>179</v>
      </c>
      <c r="Z51" s="25" t="s">
        <v>179</v>
      </c>
      <c r="AA51" s="25" t="s">
        <v>179</v>
      </c>
      <c r="AC51" s="25">
        <f t="shared" si="4"/>
        <v>14</v>
      </c>
      <c r="AD51" s="25" t="s">
        <v>179</v>
      </c>
      <c r="AE51" s="25" t="s">
        <v>179</v>
      </c>
      <c r="AF51" s="25" t="s">
        <v>179</v>
      </c>
      <c r="AG51" s="25" t="s">
        <v>179</v>
      </c>
      <c r="AI51" s="25">
        <f t="shared" si="5"/>
        <v>14</v>
      </c>
      <c r="AJ51" s="25" t="s">
        <v>179</v>
      </c>
      <c r="AK51" s="25" t="s">
        <v>179</v>
      </c>
      <c r="AL51" s="25" t="s">
        <v>179</v>
      </c>
      <c r="AM51" s="25" t="s">
        <v>179</v>
      </c>
      <c r="AO51" s="25">
        <f t="shared" si="6"/>
        <v>14</v>
      </c>
      <c r="AP51" s="25" t="s">
        <v>179</v>
      </c>
      <c r="AQ51" s="25" t="s">
        <v>179</v>
      </c>
      <c r="AR51" s="25" t="s">
        <v>179</v>
      </c>
      <c r="AS51" s="25" t="s">
        <v>179</v>
      </c>
      <c r="AU51" s="25">
        <f t="shared" si="7"/>
        <v>14</v>
      </c>
      <c r="AV51" s="25">
        <v>15</v>
      </c>
      <c r="AW51" s="25">
        <v>62</v>
      </c>
      <c r="AX51" s="25">
        <v>47</v>
      </c>
      <c r="AY51" s="25">
        <v>94</v>
      </c>
    </row>
    <row r="52" spans="11:51" ht="15">
      <c r="K52" s="25">
        <f t="shared" si="1"/>
        <v>15</v>
      </c>
      <c r="L52" s="25" t="s">
        <v>179</v>
      </c>
      <c r="M52" s="25" t="s">
        <v>179</v>
      </c>
      <c r="N52" s="25" t="s">
        <v>179</v>
      </c>
      <c r="O52" s="25" t="s">
        <v>179</v>
      </c>
      <c r="Q52" s="25">
        <f t="shared" si="2"/>
        <v>15</v>
      </c>
      <c r="R52" s="25" t="s">
        <v>179</v>
      </c>
      <c r="S52" s="25" t="s">
        <v>179</v>
      </c>
      <c r="T52" s="25" t="s">
        <v>179</v>
      </c>
      <c r="U52" s="25" t="s">
        <v>179</v>
      </c>
      <c r="W52" s="25">
        <f t="shared" si="3"/>
        <v>15</v>
      </c>
      <c r="X52" s="25" t="s">
        <v>179</v>
      </c>
      <c r="Y52" s="25" t="s">
        <v>179</v>
      </c>
      <c r="Z52" s="25" t="s">
        <v>179</v>
      </c>
      <c r="AA52" s="25" t="s">
        <v>179</v>
      </c>
      <c r="AC52" s="25">
        <f t="shared" si="4"/>
        <v>15</v>
      </c>
      <c r="AD52" s="25" t="s">
        <v>179</v>
      </c>
      <c r="AE52" s="25" t="s">
        <v>179</v>
      </c>
      <c r="AF52" s="25" t="s">
        <v>179</v>
      </c>
      <c r="AG52" s="25" t="s">
        <v>179</v>
      </c>
      <c r="AI52" s="25">
        <f t="shared" si="5"/>
        <v>15</v>
      </c>
      <c r="AJ52" s="25" t="s">
        <v>179</v>
      </c>
      <c r="AK52" s="25" t="s">
        <v>179</v>
      </c>
      <c r="AL52" s="25" t="s">
        <v>179</v>
      </c>
      <c r="AM52" s="25" t="s">
        <v>179</v>
      </c>
      <c r="AO52" s="25">
        <f t="shared" si="6"/>
        <v>15</v>
      </c>
      <c r="AP52" s="25" t="s">
        <v>179</v>
      </c>
      <c r="AQ52" s="25" t="s">
        <v>179</v>
      </c>
      <c r="AR52" s="25" t="s">
        <v>179</v>
      </c>
      <c r="AS52" s="25" t="s">
        <v>179</v>
      </c>
      <c r="AU52" s="25">
        <f t="shared" si="7"/>
        <v>15</v>
      </c>
      <c r="AV52" s="25">
        <v>15</v>
      </c>
      <c r="AW52" s="25">
        <v>94</v>
      </c>
      <c r="AX52" s="25">
        <v>47</v>
      </c>
      <c r="AY52" s="25">
        <v>78</v>
      </c>
    </row>
    <row r="53" spans="11:51" ht="15">
      <c r="K53" s="25">
        <f t="shared" si="1"/>
        <v>16</v>
      </c>
      <c r="L53" s="25" t="s">
        <v>179</v>
      </c>
      <c r="M53" s="25" t="s">
        <v>179</v>
      </c>
      <c r="N53" s="25" t="s">
        <v>179</v>
      </c>
      <c r="O53" s="25" t="s">
        <v>179</v>
      </c>
      <c r="Q53" s="25">
        <f t="shared" si="2"/>
        <v>16</v>
      </c>
      <c r="R53" s="25" t="s">
        <v>179</v>
      </c>
      <c r="S53" s="25" t="s">
        <v>179</v>
      </c>
      <c r="T53" s="25" t="s">
        <v>179</v>
      </c>
      <c r="U53" s="25" t="s">
        <v>179</v>
      </c>
      <c r="W53" s="25">
        <f t="shared" si="3"/>
        <v>16</v>
      </c>
      <c r="X53" s="25" t="s">
        <v>179</v>
      </c>
      <c r="Y53" s="25" t="s">
        <v>179</v>
      </c>
      <c r="Z53" s="25" t="s">
        <v>179</v>
      </c>
      <c r="AA53" s="25" t="s">
        <v>179</v>
      </c>
      <c r="AC53" s="25">
        <f t="shared" si="4"/>
        <v>16</v>
      </c>
      <c r="AD53" s="25" t="s">
        <v>179</v>
      </c>
      <c r="AE53" s="25" t="s">
        <v>179</v>
      </c>
      <c r="AF53" s="25" t="s">
        <v>179</v>
      </c>
      <c r="AG53" s="25" t="s">
        <v>179</v>
      </c>
      <c r="AI53" s="25">
        <f t="shared" si="5"/>
        <v>16</v>
      </c>
      <c r="AJ53" s="25" t="s">
        <v>179</v>
      </c>
      <c r="AK53" s="25" t="s">
        <v>179</v>
      </c>
      <c r="AL53" s="25" t="s">
        <v>179</v>
      </c>
      <c r="AM53" s="25" t="s">
        <v>179</v>
      </c>
      <c r="AO53" s="25">
        <f t="shared" si="6"/>
        <v>16</v>
      </c>
      <c r="AP53" s="25" t="s">
        <v>179</v>
      </c>
      <c r="AQ53" s="25" t="s">
        <v>179</v>
      </c>
      <c r="AR53" s="25" t="s">
        <v>179</v>
      </c>
      <c r="AS53" s="25" t="s">
        <v>179</v>
      </c>
      <c r="AU53" s="25">
        <f t="shared" si="7"/>
        <v>16</v>
      </c>
      <c r="AV53" s="25">
        <v>31</v>
      </c>
      <c r="AW53" s="25">
        <v>62</v>
      </c>
      <c r="AX53" s="25">
        <v>31</v>
      </c>
      <c r="AY53" s="25">
        <v>78</v>
      </c>
    </row>
    <row r="54" spans="11:51" ht="15">
      <c r="K54" s="25">
        <f t="shared" si="1"/>
        <v>17</v>
      </c>
      <c r="L54" s="25" t="s">
        <v>179</v>
      </c>
      <c r="M54" s="25" t="s">
        <v>179</v>
      </c>
      <c r="N54" s="25" t="s">
        <v>179</v>
      </c>
      <c r="O54" s="25" t="s">
        <v>179</v>
      </c>
      <c r="Q54" s="25">
        <f t="shared" si="2"/>
        <v>17</v>
      </c>
      <c r="R54" s="25" t="s">
        <v>179</v>
      </c>
      <c r="S54" s="25" t="s">
        <v>179</v>
      </c>
      <c r="T54" s="25" t="s">
        <v>179</v>
      </c>
      <c r="U54" s="25" t="s">
        <v>179</v>
      </c>
      <c r="W54" s="25">
        <f t="shared" si="3"/>
        <v>17</v>
      </c>
      <c r="X54" s="25" t="s">
        <v>179</v>
      </c>
      <c r="Y54" s="25" t="s">
        <v>179</v>
      </c>
      <c r="Z54" s="25" t="s">
        <v>179</v>
      </c>
      <c r="AA54" s="25" t="s">
        <v>179</v>
      </c>
      <c r="AC54" s="25">
        <f t="shared" si="4"/>
        <v>17</v>
      </c>
      <c r="AD54" s="25" t="s">
        <v>179</v>
      </c>
      <c r="AE54" s="25" t="s">
        <v>179</v>
      </c>
      <c r="AF54" s="25" t="s">
        <v>179</v>
      </c>
      <c r="AG54" s="25" t="s">
        <v>179</v>
      </c>
      <c r="AI54" s="25">
        <f t="shared" si="5"/>
        <v>17</v>
      </c>
      <c r="AJ54" s="25" t="s">
        <v>179</v>
      </c>
      <c r="AK54" s="25" t="s">
        <v>179</v>
      </c>
      <c r="AL54" s="25" t="s">
        <v>179</v>
      </c>
      <c r="AM54" s="25" t="s">
        <v>179</v>
      </c>
      <c r="AO54" s="25">
        <f t="shared" si="6"/>
        <v>17</v>
      </c>
      <c r="AP54" s="25" t="s">
        <v>179</v>
      </c>
      <c r="AQ54" s="25" t="s">
        <v>179</v>
      </c>
      <c r="AR54" s="25" t="s">
        <v>179</v>
      </c>
      <c r="AS54" s="25" t="s">
        <v>179</v>
      </c>
      <c r="AU54" s="25">
        <f t="shared" si="7"/>
        <v>17</v>
      </c>
      <c r="AV54" s="25">
        <v>16</v>
      </c>
      <c r="AW54" s="25">
        <v>78</v>
      </c>
      <c r="AX54" s="25">
        <v>32</v>
      </c>
      <c r="AY54" s="25">
        <v>78</v>
      </c>
    </row>
    <row r="55" spans="11:51" ht="15">
      <c r="K55" s="25">
        <f t="shared" si="1"/>
        <v>18</v>
      </c>
      <c r="L55" s="25" t="s">
        <v>179</v>
      </c>
      <c r="M55" s="25" t="s">
        <v>179</v>
      </c>
      <c r="N55" s="25" t="s">
        <v>179</v>
      </c>
      <c r="O55" s="25" t="s">
        <v>179</v>
      </c>
      <c r="Q55" s="25">
        <f t="shared" si="2"/>
        <v>18</v>
      </c>
      <c r="R55" s="25" t="s">
        <v>179</v>
      </c>
      <c r="S55" s="25" t="s">
        <v>179</v>
      </c>
      <c r="T55" s="25" t="s">
        <v>179</v>
      </c>
      <c r="U55" s="25" t="s">
        <v>179</v>
      </c>
      <c r="W55" s="25">
        <f t="shared" si="3"/>
        <v>18</v>
      </c>
      <c r="X55" s="25" t="s">
        <v>179</v>
      </c>
      <c r="Y55" s="25" t="s">
        <v>179</v>
      </c>
      <c r="Z55" s="25" t="s">
        <v>179</v>
      </c>
      <c r="AA55" s="25" t="s">
        <v>179</v>
      </c>
      <c r="AC55" s="25">
        <f t="shared" si="4"/>
        <v>18</v>
      </c>
      <c r="AD55" s="25" t="s">
        <v>179</v>
      </c>
      <c r="AE55" s="25" t="s">
        <v>179</v>
      </c>
      <c r="AF55" s="25" t="s">
        <v>179</v>
      </c>
      <c r="AG55" s="25" t="s">
        <v>179</v>
      </c>
      <c r="AI55" s="25">
        <f t="shared" si="5"/>
        <v>18</v>
      </c>
      <c r="AJ55" s="25" t="s">
        <v>179</v>
      </c>
      <c r="AK55" s="25" t="s">
        <v>179</v>
      </c>
      <c r="AL55" s="25" t="s">
        <v>179</v>
      </c>
      <c r="AM55" s="25" t="s">
        <v>179</v>
      </c>
      <c r="AO55" s="25">
        <f t="shared" si="6"/>
        <v>18</v>
      </c>
      <c r="AP55" s="25" t="s">
        <v>179</v>
      </c>
      <c r="AQ55" s="25" t="s">
        <v>179</v>
      </c>
      <c r="AR55" s="25" t="s">
        <v>179</v>
      </c>
      <c r="AS55" s="25" t="s">
        <v>179</v>
      </c>
      <c r="AU55" s="25">
        <f t="shared" si="7"/>
        <v>18</v>
      </c>
      <c r="AV55" s="25">
        <v>31</v>
      </c>
      <c r="AW55" s="25">
        <v>62</v>
      </c>
      <c r="AX55" s="25">
        <v>47</v>
      </c>
      <c r="AY55" s="25">
        <v>78</v>
      </c>
    </row>
    <row r="56" spans="11:51" ht="15">
      <c r="K56" s="25">
        <f t="shared" si="1"/>
        <v>19</v>
      </c>
      <c r="L56" s="25" t="s">
        <v>179</v>
      </c>
      <c r="M56" s="25" t="s">
        <v>179</v>
      </c>
      <c r="N56" s="25" t="s">
        <v>179</v>
      </c>
      <c r="O56" s="25" t="s">
        <v>179</v>
      </c>
      <c r="Q56" s="25">
        <f t="shared" si="2"/>
        <v>19</v>
      </c>
      <c r="R56" s="25" t="s">
        <v>179</v>
      </c>
      <c r="S56" s="25" t="s">
        <v>179</v>
      </c>
      <c r="T56" s="25" t="s">
        <v>179</v>
      </c>
      <c r="U56" s="25" t="s">
        <v>179</v>
      </c>
      <c r="W56" s="25">
        <f t="shared" si="3"/>
        <v>19</v>
      </c>
      <c r="X56" s="25" t="s">
        <v>179</v>
      </c>
      <c r="Y56" s="25" t="s">
        <v>179</v>
      </c>
      <c r="Z56" s="25" t="s">
        <v>179</v>
      </c>
      <c r="AA56" s="25" t="s">
        <v>179</v>
      </c>
      <c r="AC56" s="25">
        <f t="shared" si="4"/>
        <v>19</v>
      </c>
      <c r="AD56" s="25" t="s">
        <v>179</v>
      </c>
      <c r="AE56" s="25" t="s">
        <v>179</v>
      </c>
      <c r="AF56" s="25" t="s">
        <v>179</v>
      </c>
      <c r="AG56" s="25" t="s">
        <v>179</v>
      </c>
      <c r="AI56" s="25">
        <f t="shared" si="5"/>
        <v>19</v>
      </c>
      <c r="AJ56" s="25" t="s">
        <v>179</v>
      </c>
      <c r="AK56" s="25" t="s">
        <v>179</v>
      </c>
      <c r="AL56" s="25" t="s">
        <v>179</v>
      </c>
      <c r="AM56" s="25" t="s">
        <v>179</v>
      </c>
      <c r="AO56" s="25">
        <f t="shared" si="6"/>
        <v>19</v>
      </c>
      <c r="AP56" s="25" t="s">
        <v>179</v>
      </c>
      <c r="AQ56" s="25" t="s">
        <v>179</v>
      </c>
      <c r="AR56" s="25" t="s">
        <v>179</v>
      </c>
      <c r="AS56" s="25" t="s">
        <v>179</v>
      </c>
      <c r="AU56" s="25">
        <f t="shared" si="7"/>
        <v>19</v>
      </c>
      <c r="AV56" s="25">
        <v>16</v>
      </c>
      <c r="AW56" s="25">
        <v>63</v>
      </c>
      <c r="AX56" s="25">
        <v>31</v>
      </c>
      <c r="AY56" s="25">
        <v>78</v>
      </c>
    </row>
    <row r="57" spans="11:51" ht="15">
      <c r="K57" s="25">
        <f t="shared" si="1"/>
        <v>20</v>
      </c>
      <c r="L57" s="25" t="s">
        <v>179</v>
      </c>
      <c r="M57" s="25" t="s">
        <v>179</v>
      </c>
      <c r="N57" s="25" t="s">
        <v>179</v>
      </c>
      <c r="O57" s="25" t="s">
        <v>179</v>
      </c>
      <c r="Q57" s="25">
        <f t="shared" si="2"/>
        <v>20</v>
      </c>
      <c r="R57" s="25" t="s">
        <v>179</v>
      </c>
      <c r="S57" s="25" t="s">
        <v>179</v>
      </c>
      <c r="T57" s="25" t="s">
        <v>179</v>
      </c>
      <c r="U57" s="25" t="s">
        <v>179</v>
      </c>
      <c r="W57" s="25">
        <f t="shared" si="3"/>
        <v>20</v>
      </c>
      <c r="X57" s="25" t="s">
        <v>179</v>
      </c>
      <c r="Y57" s="25" t="s">
        <v>179</v>
      </c>
      <c r="Z57" s="25" t="s">
        <v>179</v>
      </c>
      <c r="AA57" s="25" t="s">
        <v>179</v>
      </c>
      <c r="AC57" s="25">
        <f t="shared" si="4"/>
        <v>20</v>
      </c>
      <c r="AD57" s="25" t="s">
        <v>179</v>
      </c>
      <c r="AE57" s="25" t="s">
        <v>179</v>
      </c>
      <c r="AF57" s="25" t="s">
        <v>179</v>
      </c>
      <c r="AG57" s="25" t="s">
        <v>179</v>
      </c>
      <c r="AI57" s="25">
        <f t="shared" si="5"/>
        <v>20</v>
      </c>
      <c r="AJ57" s="25" t="s">
        <v>179</v>
      </c>
      <c r="AK57" s="25" t="s">
        <v>179</v>
      </c>
      <c r="AL57" s="25" t="s">
        <v>179</v>
      </c>
      <c r="AM57" s="25" t="s">
        <v>179</v>
      </c>
      <c r="AO57" s="25">
        <f t="shared" si="6"/>
        <v>20</v>
      </c>
      <c r="AP57" s="25" t="s">
        <v>179</v>
      </c>
      <c r="AQ57" s="25" t="s">
        <v>179</v>
      </c>
      <c r="AR57" s="25" t="s">
        <v>179</v>
      </c>
      <c r="AS57" s="25" t="s">
        <v>179</v>
      </c>
      <c r="AU57" s="25">
        <f t="shared" si="7"/>
        <v>20</v>
      </c>
      <c r="AV57" s="25">
        <v>15</v>
      </c>
      <c r="AW57" s="25">
        <v>62</v>
      </c>
      <c r="AX57" s="25">
        <v>31</v>
      </c>
      <c r="AY57" s="25">
        <v>94</v>
      </c>
    </row>
    <row r="58" spans="11:51" ht="75">
      <c r="K58" s="40" t="s">
        <v>68</v>
      </c>
      <c r="L58" s="30">
        <f>F10</f>
        <v>25.8</v>
      </c>
      <c r="M58" s="30">
        <f>G10</f>
        <v>55.45</v>
      </c>
      <c r="N58" s="30">
        <f>H10</f>
        <v>146.95</v>
      </c>
      <c r="O58" s="30">
        <f>I10</f>
        <v>87.35</v>
      </c>
      <c r="Q58" s="40" t="s">
        <v>68</v>
      </c>
      <c r="R58" s="30">
        <f>F14</f>
        <v>138.95</v>
      </c>
      <c r="S58" s="30">
        <f>G14</f>
        <v>1454.7</v>
      </c>
      <c r="T58" s="63">
        <f>H14</f>
        <v>0</v>
      </c>
      <c r="U58" s="30">
        <f>I14</f>
        <v>1319.55</v>
      </c>
      <c r="W58" s="40" t="s">
        <v>68</v>
      </c>
      <c r="X58" s="59">
        <f>F18</f>
        <v>15.6</v>
      </c>
      <c r="Y58" s="59">
        <f>G18</f>
        <v>302.3</v>
      </c>
      <c r="Z58" s="59">
        <f>H18</f>
        <v>415.45</v>
      </c>
      <c r="AA58" s="59">
        <f>I18</f>
        <v>27.95</v>
      </c>
      <c r="AC58" s="40" t="s">
        <v>68</v>
      </c>
      <c r="AD58" s="30">
        <f>F22</f>
        <v>17.15</v>
      </c>
      <c r="AE58" s="30">
        <f>G22</f>
        <v>301.55</v>
      </c>
      <c r="AF58" s="30">
        <f>H22</f>
        <v>306.65</v>
      </c>
      <c r="AG58" s="30">
        <f>I22</f>
        <v>58.7</v>
      </c>
      <c r="AI58" s="40" t="s">
        <v>68</v>
      </c>
      <c r="AJ58" s="30">
        <f>F26</f>
        <v>650.85</v>
      </c>
      <c r="AK58" s="30">
        <f>G26</f>
        <v>80525.75</v>
      </c>
      <c r="AL58" s="30">
        <f>H26</f>
        <v>436768.55</v>
      </c>
      <c r="AM58" s="30">
        <f>I26</f>
        <v>104181.4</v>
      </c>
      <c r="AO58" s="40" t="s">
        <v>68</v>
      </c>
      <c r="AP58" s="30">
        <f>F30</f>
        <v>282.9</v>
      </c>
      <c r="AQ58" s="30">
        <f>G30</f>
        <v>491944.15</v>
      </c>
      <c r="AR58" s="30">
        <f>H30</f>
        <v>2035199.35</v>
      </c>
      <c r="AS58" s="30">
        <f>I30</f>
        <v>502728.85</v>
      </c>
      <c r="AU58" s="40" t="s">
        <v>68</v>
      </c>
      <c r="AV58" s="25">
        <f>SUM(AV38:AV57)/20</f>
        <v>21.7</v>
      </c>
      <c r="AW58" s="25">
        <f>SUM(AW38:AW57)/20</f>
        <v>66.3</v>
      </c>
      <c r="AX58" s="25">
        <f>SUM(AX38:AX57)/20</f>
        <v>50.75</v>
      </c>
      <c r="AY58" s="25">
        <f>SUM(AY38:AY57)/20</f>
        <v>83.45</v>
      </c>
    </row>
    <row r="59" spans="11:51" ht="15">
      <c r="K59" s="6" t="s">
        <v>97</v>
      </c>
      <c r="L59" s="26" t="s">
        <v>67</v>
      </c>
      <c r="M59" s="28"/>
      <c r="N59" s="28"/>
      <c r="O59" s="29"/>
      <c r="Q59" s="6" t="s">
        <v>102</v>
      </c>
      <c r="R59" s="26" t="s">
        <v>67</v>
      </c>
      <c r="S59" s="28"/>
      <c r="T59" s="28"/>
      <c r="U59" s="29"/>
      <c r="W59" s="6" t="s">
        <v>108</v>
      </c>
      <c r="X59" s="26" t="s">
        <v>67</v>
      </c>
      <c r="Y59" s="28"/>
      <c r="Z59" s="28"/>
      <c r="AA59" s="29"/>
      <c r="AC59" s="6" t="s">
        <v>141</v>
      </c>
      <c r="AD59" s="26" t="s">
        <v>67</v>
      </c>
      <c r="AE59" s="28"/>
      <c r="AF59" s="28"/>
      <c r="AG59" s="29"/>
      <c r="AI59" s="6" t="s">
        <v>155</v>
      </c>
      <c r="AJ59" s="26" t="s">
        <v>67</v>
      </c>
      <c r="AK59" s="28"/>
      <c r="AL59" s="28"/>
      <c r="AM59" s="29"/>
      <c r="AO59" s="6" t="s">
        <v>165</v>
      </c>
      <c r="AP59" s="26" t="s">
        <v>67</v>
      </c>
      <c r="AQ59" s="28"/>
      <c r="AR59" s="28"/>
      <c r="AS59" s="29"/>
      <c r="AU59" s="6" t="s">
        <v>182</v>
      </c>
      <c r="AV59" s="26" t="s">
        <v>67</v>
      </c>
      <c r="AW59" s="28"/>
      <c r="AX59" s="28"/>
      <c r="AY59" s="29"/>
    </row>
    <row r="60" spans="11:51" ht="15">
      <c r="K60" s="40" t="s">
        <v>96</v>
      </c>
      <c r="L60" s="6" t="s">
        <v>6</v>
      </c>
      <c r="M60" s="6" t="s">
        <v>7</v>
      </c>
      <c r="N60" s="6" t="s">
        <v>8</v>
      </c>
      <c r="O60" s="6" t="s">
        <v>49</v>
      </c>
      <c r="Q60" s="40" t="s">
        <v>96</v>
      </c>
      <c r="R60" s="6" t="s">
        <v>6</v>
      </c>
      <c r="S60" s="6" t="s">
        <v>7</v>
      </c>
      <c r="T60" s="6" t="s">
        <v>8</v>
      </c>
      <c r="U60" s="6" t="s">
        <v>49</v>
      </c>
      <c r="W60" s="40" t="s">
        <v>96</v>
      </c>
      <c r="X60" s="6" t="s">
        <v>6</v>
      </c>
      <c r="Y60" s="6" t="s">
        <v>7</v>
      </c>
      <c r="Z60" s="6" t="s">
        <v>8</v>
      </c>
      <c r="AA60" s="6" t="s">
        <v>49</v>
      </c>
      <c r="AC60" s="40" t="s">
        <v>96</v>
      </c>
      <c r="AD60" s="6" t="s">
        <v>6</v>
      </c>
      <c r="AE60" s="6" t="s">
        <v>7</v>
      </c>
      <c r="AF60" s="6" t="s">
        <v>8</v>
      </c>
      <c r="AG60" s="6" t="s">
        <v>49</v>
      </c>
      <c r="AI60" s="40" t="s">
        <v>96</v>
      </c>
      <c r="AJ60" s="6" t="s">
        <v>6</v>
      </c>
      <c r="AK60" s="6" t="s">
        <v>7</v>
      </c>
      <c r="AL60" s="6" t="s">
        <v>8</v>
      </c>
      <c r="AM60" s="6" t="s">
        <v>49</v>
      </c>
      <c r="AO60" s="40" t="s">
        <v>96</v>
      </c>
      <c r="AP60" s="6" t="s">
        <v>6</v>
      </c>
      <c r="AQ60" s="6" t="s">
        <v>7</v>
      </c>
      <c r="AR60" s="6" t="s">
        <v>8</v>
      </c>
      <c r="AS60" s="6" t="s">
        <v>49</v>
      </c>
      <c r="AU60" s="40" t="s">
        <v>96</v>
      </c>
      <c r="AV60" s="6" t="s">
        <v>6</v>
      </c>
      <c r="AW60" s="6" t="s">
        <v>7</v>
      </c>
      <c r="AX60" s="6" t="s">
        <v>8</v>
      </c>
      <c r="AY60" s="6" t="s">
        <v>49</v>
      </c>
    </row>
    <row r="61" spans="11:51" ht="15">
      <c r="K61" s="25">
        <v>1</v>
      </c>
      <c r="L61" s="25" t="s">
        <v>179</v>
      </c>
      <c r="M61" s="25" t="s">
        <v>179</v>
      </c>
      <c r="N61" s="25" t="s">
        <v>179</v>
      </c>
      <c r="O61" s="25" t="s">
        <v>179</v>
      </c>
      <c r="Q61" s="25">
        <v>1</v>
      </c>
      <c r="R61" s="25" t="s">
        <v>179</v>
      </c>
      <c r="S61" s="25" t="s">
        <v>179</v>
      </c>
      <c r="T61" s="25" t="s">
        <v>179</v>
      </c>
      <c r="U61" s="25" t="s">
        <v>179</v>
      </c>
      <c r="W61" s="25">
        <v>1</v>
      </c>
      <c r="X61" s="25" t="s">
        <v>179</v>
      </c>
      <c r="Y61" s="25" t="s">
        <v>179</v>
      </c>
      <c r="Z61" s="25" t="s">
        <v>179</v>
      </c>
      <c r="AA61" s="25" t="s">
        <v>179</v>
      </c>
      <c r="AC61" s="25">
        <v>1</v>
      </c>
      <c r="AD61" s="25" t="s">
        <v>179</v>
      </c>
      <c r="AE61" s="25" t="s">
        <v>179</v>
      </c>
      <c r="AF61" s="25" t="s">
        <v>179</v>
      </c>
      <c r="AG61" s="25" t="s">
        <v>179</v>
      </c>
      <c r="AI61" s="25">
        <v>1</v>
      </c>
      <c r="AJ61" s="25" t="s">
        <v>179</v>
      </c>
      <c r="AK61" s="25" t="s">
        <v>179</v>
      </c>
      <c r="AL61" s="25" t="s">
        <v>179</v>
      </c>
      <c r="AM61" s="25" t="s">
        <v>179</v>
      </c>
      <c r="AO61" s="25">
        <v>1</v>
      </c>
      <c r="AP61" s="25" t="s">
        <v>179</v>
      </c>
      <c r="AQ61" s="25" t="s">
        <v>179</v>
      </c>
      <c r="AR61" s="25" t="s">
        <v>179</v>
      </c>
      <c r="AS61" s="25" t="s">
        <v>179</v>
      </c>
      <c r="AU61" s="25">
        <v>1</v>
      </c>
      <c r="AV61" s="25">
        <v>47</v>
      </c>
      <c r="AW61" s="25">
        <v>645906</v>
      </c>
      <c r="AX61" s="52">
        <v>2955578</v>
      </c>
      <c r="AY61" s="25">
        <v>44609</v>
      </c>
    </row>
    <row r="62" spans="11:51" ht="15">
      <c r="K62" s="25">
        <f>K61+1</f>
        <v>2</v>
      </c>
      <c r="L62" s="25" t="s">
        <v>179</v>
      </c>
      <c r="M62" s="25" t="s">
        <v>179</v>
      </c>
      <c r="N62" s="25" t="s">
        <v>179</v>
      </c>
      <c r="O62" s="25" t="s">
        <v>179</v>
      </c>
      <c r="Q62" s="25">
        <f>Q61+1</f>
        <v>2</v>
      </c>
      <c r="R62" s="25" t="s">
        <v>179</v>
      </c>
      <c r="S62" s="25" t="s">
        <v>179</v>
      </c>
      <c r="T62" s="25" t="s">
        <v>179</v>
      </c>
      <c r="U62" s="25" t="s">
        <v>179</v>
      </c>
      <c r="W62" s="25">
        <f>W61+1</f>
        <v>2</v>
      </c>
      <c r="X62" s="25" t="s">
        <v>179</v>
      </c>
      <c r="Y62" s="25" t="s">
        <v>179</v>
      </c>
      <c r="Z62" s="25" t="s">
        <v>179</v>
      </c>
      <c r="AA62" s="25" t="s">
        <v>179</v>
      </c>
      <c r="AC62" s="25">
        <f>AC61+1</f>
        <v>2</v>
      </c>
      <c r="AD62" s="25" t="s">
        <v>179</v>
      </c>
      <c r="AE62" s="25" t="s">
        <v>179</v>
      </c>
      <c r="AF62" s="25" t="s">
        <v>179</v>
      </c>
      <c r="AG62" s="25" t="s">
        <v>179</v>
      </c>
      <c r="AI62" s="25">
        <f>AI61+1</f>
        <v>2</v>
      </c>
      <c r="AJ62" s="25" t="s">
        <v>179</v>
      </c>
      <c r="AK62" s="25" t="s">
        <v>179</v>
      </c>
      <c r="AL62" s="25" t="s">
        <v>179</v>
      </c>
      <c r="AM62" s="25" t="s">
        <v>179</v>
      </c>
      <c r="AO62" s="25">
        <f>AO61+1</f>
        <v>2</v>
      </c>
      <c r="AP62" s="25" t="s">
        <v>179</v>
      </c>
      <c r="AQ62" s="25" t="s">
        <v>179</v>
      </c>
      <c r="AR62" s="25" t="s">
        <v>179</v>
      </c>
      <c r="AS62" s="25" t="s">
        <v>179</v>
      </c>
      <c r="AU62" s="25">
        <f>AU61+1</f>
        <v>2</v>
      </c>
      <c r="AV62" s="25">
        <v>46</v>
      </c>
      <c r="AW62" s="25">
        <v>672797</v>
      </c>
      <c r="AX62" s="25">
        <v>3035641</v>
      </c>
      <c r="AY62" s="25">
        <v>36796</v>
      </c>
    </row>
    <row r="63" spans="11:51" ht="15">
      <c r="K63" s="25">
        <f aca="true" t="shared" si="8" ref="K63:K80">K62+1</f>
        <v>3</v>
      </c>
      <c r="L63" s="25" t="s">
        <v>179</v>
      </c>
      <c r="M63" s="25" t="s">
        <v>179</v>
      </c>
      <c r="N63" s="25" t="s">
        <v>179</v>
      </c>
      <c r="O63" s="25" t="s">
        <v>179</v>
      </c>
      <c r="Q63" s="25">
        <f aca="true" t="shared" si="9" ref="Q63:Q80">Q62+1</f>
        <v>3</v>
      </c>
      <c r="R63" s="25" t="s">
        <v>179</v>
      </c>
      <c r="S63" s="25" t="s">
        <v>179</v>
      </c>
      <c r="T63" s="25" t="s">
        <v>179</v>
      </c>
      <c r="U63" s="25" t="s">
        <v>179</v>
      </c>
      <c r="W63" s="25">
        <f aca="true" t="shared" si="10" ref="W63:W80">W62+1</f>
        <v>3</v>
      </c>
      <c r="X63" s="25" t="s">
        <v>179</v>
      </c>
      <c r="Y63" s="25" t="s">
        <v>179</v>
      </c>
      <c r="Z63" s="25" t="s">
        <v>179</v>
      </c>
      <c r="AA63" s="25" t="s">
        <v>179</v>
      </c>
      <c r="AC63" s="25">
        <f aca="true" t="shared" si="11" ref="AC63:AC80">AC62+1</f>
        <v>3</v>
      </c>
      <c r="AD63" s="25" t="s">
        <v>179</v>
      </c>
      <c r="AE63" s="25" t="s">
        <v>179</v>
      </c>
      <c r="AF63" s="25" t="s">
        <v>179</v>
      </c>
      <c r="AG63" s="25" t="s">
        <v>179</v>
      </c>
      <c r="AI63" s="25">
        <f aca="true" t="shared" si="12" ref="AI63:AI80">AI62+1</f>
        <v>3</v>
      </c>
      <c r="AJ63" s="25" t="s">
        <v>179</v>
      </c>
      <c r="AK63" s="25" t="s">
        <v>179</v>
      </c>
      <c r="AL63" s="25" t="s">
        <v>179</v>
      </c>
      <c r="AM63" s="25" t="s">
        <v>179</v>
      </c>
      <c r="AO63" s="25">
        <f aca="true" t="shared" si="13" ref="AO63:AO80">AO62+1</f>
        <v>3</v>
      </c>
      <c r="AP63" s="25" t="s">
        <v>179</v>
      </c>
      <c r="AQ63" s="25" t="s">
        <v>179</v>
      </c>
      <c r="AR63" s="25" t="s">
        <v>179</v>
      </c>
      <c r="AS63" s="25" t="s">
        <v>179</v>
      </c>
      <c r="AU63" s="25">
        <f aca="true" t="shared" si="14" ref="AU63:AU80">AU62+1</f>
        <v>3</v>
      </c>
      <c r="AV63" s="25">
        <v>281</v>
      </c>
      <c r="AW63" s="25">
        <v>595797</v>
      </c>
      <c r="AX63" s="25">
        <v>3628688</v>
      </c>
      <c r="AY63" s="25">
        <v>37203</v>
      </c>
    </row>
    <row r="64" spans="11:51" ht="15">
      <c r="K64" s="25">
        <f t="shared" si="8"/>
        <v>4</v>
      </c>
      <c r="L64" s="25" t="s">
        <v>179</v>
      </c>
      <c r="M64" s="25" t="s">
        <v>179</v>
      </c>
      <c r="N64" s="25" t="s">
        <v>179</v>
      </c>
      <c r="O64" s="25" t="s">
        <v>179</v>
      </c>
      <c r="Q64" s="25">
        <f t="shared" si="9"/>
        <v>4</v>
      </c>
      <c r="R64" s="25" t="s">
        <v>179</v>
      </c>
      <c r="S64" s="25" t="s">
        <v>179</v>
      </c>
      <c r="T64" s="25" t="s">
        <v>179</v>
      </c>
      <c r="U64" s="25" t="s">
        <v>179</v>
      </c>
      <c r="W64" s="25">
        <f t="shared" si="10"/>
        <v>4</v>
      </c>
      <c r="X64" s="25" t="s">
        <v>179</v>
      </c>
      <c r="Y64" s="25" t="s">
        <v>179</v>
      </c>
      <c r="Z64" s="25" t="s">
        <v>179</v>
      </c>
      <c r="AA64" s="25" t="s">
        <v>179</v>
      </c>
      <c r="AC64" s="25">
        <f t="shared" si="11"/>
        <v>4</v>
      </c>
      <c r="AD64" s="25" t="s">
        <v>179</v>
      </c>
      <c r="AE64" s="25" t="s">
        <v>179</v>
      </c>
      <c r="AF64" s="25" t="s">
        <v>179</v>
      </c>
      <c r="AG64" s="25" t="s">
        <v>179</v>
      </c>
      <c r="AI64" s="25">
        <f t="shared" si="12"/>
        <v>4</v>
      </c>
      <c r="AJ64" s="25" t="s">
        <v>179</v>
      </c>
      <c r="AK64" s="25" t="s">
        <v>179</v>
      </c>
      <c r="AL64" s="25" t="s">
        <v>179</v>
      </c>
      <c r="AM64" s="25" t="s">
        <v>179</v>
      </c>
      <c r="AO64" s="25">
        <f t="shared" si="13"/>
        <v>4</v>
      </c>
      <c r="AP64" s="25" t="s">
        <v>179</v>
      </c>
      <c r="AQ64" s="25" t="s">
        <v>179</v>
      </c>
      <c r="AR64" s="25" t="s">
        <v>179</v>
      </c>
      <c r="AS64" s="25" t="s">
        <v>179</v>
      </c>
      <c r="AU64" s="25">
        <f t="shared" si="14"/>
        <v>4</v>
      </c>
      <c r="AV64" s="25">
        <v>140</v>
      </c>
      <c r="AW64" s="25">
        <v>637360</v>
      </c>
      <c r="AX64" s="25">
        <v>2623359</v>
      </c>
      <c r="AY64" s="25">
        <v>37984</v>
      </c>
    </row>
    <row r="65" spans="11:51" ht="15">
      <c r="K65" s="25">
        <f t="shared" si="8"/>
        <v>5</v>
      </c>
      <c r="L65" s="25" t="s">
        <v>179</v>
      </c>
      <c r="M65" s="25" t="s">
        <v>179</v>
      </c>
      <c r="N65" s="25" t="s">
        <v>179</v>
      </c>
      <c r="O65" s="25" t="s">
        <v>179</v>
      </c>
      <c r="Q65" s="25">
        <f t="shared" si="9"/>
        <v>5</v>
      </c>
      <c r="R65" s="25" t="s">
        <v>179</v>
      </c>
      <c r="S65" s="25" t="s">
        <v>179</v>
      </c>
      <c r="T65" s="25" t="s">
        <v>179</v>
      </c>
      <c r="U65" s="25" t="s">
        <v>179</v>
      </c>
      <c r="W65" s="25">
        <f t="shared" si="10"/>
        <v>5</v>
      </c>
      <c r="X65" s="25" t="s">
        <v>179</v>
      </c>
      <c r="Y65" s="25" t="s">
        <v>179</v>
      </c>
      <c r="Z65" s="25" t="s">
        <v>179</v>
      </c>
      <c r="AA65" s="25" t="s">
        <v>179</v>
      </c>
      <c r="AC65" s="25">
        <f t="shared" si="11"/>
        <v>5</v>
      </c>
      <c r="AD65" s="25" t="s">
        <v>179</v>
      </c>
      <c r="AE65" s="25" t="s">
        <v>179</v>
      </c>
      <c r="AF65" s="25" t="s">
        <v>179</v>
      </c>
      <c r="AG65" s="25" t="s">
        <v>179</v>
      </c>
      <c r="AI65" s="25">
        <f t="shared" si="12"/>
        <v>5</v>
      </c>
      <c r="AJ65" s="25" t="s">
        <v>179</v>
      </c>
      <c r="AK65" s="25" t="s">
        <v>179</v>
      </c>
      <c r="AL65" s="25" t="s">
        <v>179</v>
      </c>
      <c r="AM65" s="25" t="s">
        <v>179</v>
      </c>
      <c r="AO65" s="25">
        <f t="shared" si="13"/>
        <v>5</v>
      </c>
      <c r="AP65" s="25" t="s">
        <v>179</v>
      </c>
      <c r="AQ65" s="25" t="s">
        <v>179</v>
      </c>
      <c r="AR65" s="25" t="s">
        <v>179</v>
      </c>
      <c r="AS65" s="25" t="s">
        <v>179</v>
      </c>
      <c r="AU65" s="25">
        <f t="shared" si="14"/>
        <v>5</v>
      </c>
      <c r="AV65" s="25">
        <v>140</v>
      </c>
      <c r="AW65" s="25">
        <v>95735</v>
      </c>
      <c r="AX65" s="25">
        <v>2857437</v>
      </c>
      <c r="AY65" s="25">
        <v>39188</v>
      </c>
    </row>
    <row r="66" spans="11:51" ht="15">
      <c r="K66" s="25">
        <f t="shared" si="8"/>
        <v>6</v>
      </c>
      <c r="L66" s="25" t="s">
        <v>179</v>
      </c>
      <c r="M66" s="25" t="s">
        <v>179</v>
      </c>
      <c r="N66" s="25" t="s">
        <v>179</v>
      </c>
      <c r="O66" s="25" t="s">
        <v>179</v>
      </c>
      <c r="Q66" s="25">
        <f t="shared" si="9"/>
        <v>6</v>
      </c>
      <c r="R66" s="25" t="s">
        <v>179</v>
      </c>
      <c r="S66" s="25" t="s">
        <v>179</v>
      </c>
      <c r="T66" s="25" t="s">
        <v>179</v>
      </c>
      <c r="U66" s="25" t="s">
        <v>179</v>
      </c>
      <c r="W66" s="25">
        <f t="shared" si="10"/>
        <v>6</v>
      </c>
      <c r="X66" s="25" t="s">
        <v>179</v>
      </c>
      <c r="Y66" s="25" t="s">
        <v>179</v>
      </c>
      <c r="Z66" s="25" t="s">
        <v>179</v>
      </c>
      <c r="AA66" s="25" t="s">
        <v>179</v>
      </c>
      <c r="AC66" s="25">
        <f t="shared" si="11"/>
        <v>6</v>
      </c>
      <c r="AD66" s="25" t="s">
        <v>179</v>
      </c>
      <c r="AE66" s="25" t="s">
        <v>179</v>
      </c>
      <c r="AF66" s="25" t="s">
        <v>179</v>
      </c>
      <c r="AG66" s="25" t="s">
        <v>179</v>
      </c>
      <c r="AI66" s="25">
        <f t="shared" si="12"/>
        <v>6</v>
      </c>
      <c r="AJ66" s="25" t="s">
        <v>179</v>
      </c>
      <c r="AK66" s="25" t="s">
        <v>179</v>
      </c>
      <c r="AL66" s="25" t="s">
        <v>179</v>
      </c>
      <c r="AM66" s="25" t="s">
        <v>179</v>
      </c>
      <c r="AO66" s="25">
        <f t="shared" si="13"/>
        <v>6</v>
      </c>
      <c r="AP66" s="25" t="s">
        <v>179</v>
      </c>
      <c r="AQ66" s="25" t="s">
        <v>179</v>
      </c>
      <c r="AR66" s="25" t="s">
        <v>179</v>
      </c>
      <c r="AS66" s="25" t="s">
        <v>179</v>
      </c>
      <c r="AU66" s="25">
        <f t="shared" si="14"/>
        <v>6</v>
      </c>
      <c r="AV66" s="25">
        <v>141</v>
      </c>
      <c r="AW66" s="25">
        <v>666937</v>
      </c>
      <c r="AX66" s="25">
        <v>2571812</v>
      </c>
      <c r="AY66" s="25">
        <v>38891</v>
      </c>
    </row>
    <row r="67" spans="11:51" ht="15">
      <c r="K67" s="25">
        <f t="shared" si="8"/>
        <v>7</v>
      </c>
      <c r="L67" s="25" t="s">
        <v>179</v>
      </c>
      <c r="M67" s="25" t="s">
        <v>179</v>
      </c>
      <c r="N67" s="25" t="s">
        <v>179</v>
      </c>
      <c r="O67" s="25" t="s">
        <v>179</v>
      </c>
      <c r="Q67" s="25">
        <f t="shared" si="9"/>
        <v>7</v>
      </c>
      <c r="R67" s="25" t="s">
        <v>179</v>
      </c>
      <c r="S67" s="25" t="s">
        <v>179</v>
      </c>
      <c r="T67" s="25" t="s">
        <v>179</v>
      </c>
      <c r="U67" s="25" t="s">
        <v>179</v>
      </c>
      <c r="W67" s="25">
        <f t="shared" si="10"/>
        <v>7</v>
      </c>
      <c r="X67" s="25" t="s">
        <v>179</v>
      </c>
      <c r="Y67" s="25" t="s">
        <v>179</v>
      </c>
      <c r="Z67" s="25" t="s">
        <v>179</v>
      </c>
      <c r="AA67" s="25" t="s">
        <v>179</v>
      </c>
      <c r="AC67" s="25">
        <f t="shared" si="11"/>
        <v>7</v>
      </c>
      <c r="AD67" s="25" t="s">
        <v>179</v>
      </c>
      <c r="AE67" s="25" t="s">
        <v>179</v>
      </c>
      <c r="AF67" s="25" t="s">
        <v>179</v>
      </c>
      <c r="AG67" s="25" t="s">
        <v>179</v>
      </c>
      <c r="AI67" s="25">
        <f t="shared" si="12"/>
        <v>7</v>
      </c>
      <c r="AJ67" s="25" t="s">
        <v>179</v>
      </c>
      <c r="AK67" s="25" t="s">
        <v>179</v>
      </c>
      <c r="AL67" s="25" t="s">
        <v>179</v>
      </c>
      <c r="AM67" s="25" t="s">
        <v>179</v>
      </c>
      <c r="AO67" s="25">
        <f t="shared" si="13"/>
        <v>7</v>
      </c>
      <c r="AP67" s="25" t="s">
        <v>179</v>
      </c>
      <c r="AQ67" s="25" t="s">
        <v>179</v>
      </c>
      <c r="AR67" s="25" t="s">
        <v>179</v>
      </c>
      <c r="AS67" s="25" t="s">
        <v>179</v>
      </c>
      <c r="AU67" s="25">
        <f t="shared" si="14"/>
        <v>7</v>
      </c>
      <c r="AV67" s="25">
        <v>141</v>
      </c>
      <c r="AW67" s="25">
        <v>666937</v>
      </c>
      <c r="AX67" s="25">
        <v>2808156</v>
      </c>
      <c r="AY67" s="25">
        <v>39344</v>
      </c>
    </row>
    <row r="68" spans="11:51" ht="15">
      <c r="K68" s="25">
        <f t="shared" si="8"/>
        <v>8</v>
      </c>
      <c r="L68" s="25" t="s">
        <v>179</v>
      </c>
      <c r="M68" s="25" t="s">
        <v>179</v>
      </c>
      <c r="N68" s="25" t="s">
        <v>179</v>
      </c>
      <c r="O68" s="25" t="s">
        <v>179</v>
      </c>
      <c r="Q68" s="25">
        <f t="shared" si="9"/>
        <v>8</v>
      </c>
      <c r="R68" s="25" t="s">
        <v>179</v>
      </c>
      <c r="S68" s="25" t="s">
        <v>179</v>
      </c>
      <c r="T68" s="25" t="s">
        <v>179</v>
      </c>
      <c r="U68" s="25" t="s">
        <v>179</v>
      </c>
      <c r="W68" s="25">
        <f t="shared" si="10"/>
        <v>8</v>
      </c>
      <c r="X68" s="25" t="s">
        <v>179</v>
      </c>
      <c r="Y68" s="25" t="s">
        <v>179</v>
      </c>
      <c r="Z68" s="25" t="s">
        <v>179</v>
      </c>
      <c r="AA68" s="25" t="s">
        <v>179</v>
      </c>
      <c r="AC68" s="25">
        <f t="shared" si="11"/>
        <v>8</v>
      </c>
      <c r="AD68" s="25" t="s">
        <v>179</v>
      </c>
      <c r="AE68" s="25" t="s">
        <v>179</v>
      </c>
      <c r="AF68" s="25" t="s">
        <v>179</v>
      </c>
      <c r="AG68" s="25" t="s">
        <v>179</v>
      </c>
      <c r="AI68" s="25">
        <f t="shared" si="12"/>
        <v>8</v>
      </c>
      <c r="AJ68" s="25" t="s">
        <v>179</v>
      </c>
      <c r="AK68" s="25" t="s">
        <v>179</v>
      </c>
      <c r="AL68" s="25" t="s">
        <v>179</v>
      </c>
      <c r="AM68" s="25" t="s">
        <v>179</v>
      </c>
      <c r="AO68" s="25">
        <f t="shared" si="13"/>
        <v>8</v>
      </c>
      <c r="AP68" s="25" t="s">
        <v>179</v>
      </c>
      <c r="AQ68" s="25" t="s">
        <v>179</v>
      </c>
      <c r="AR68" s="25" t="s">
        <v>179</v>
      </c>
      <c r="AS68" s="25" t="s">
        <v>179</v>
      </c>
      <c r="AU68" s="25">
        <f t="shared" si="14"/>
        <v>8</v>
      </c>
      <c r="AV68" s="25">
        <v>156</v>
      </c>
      <c r="AW68" s="25">
        <v>661407</v>
      </c>
      <c r="AX68" s="27">
        <v>2887109</v>
      </c>
      <c r="AY68" s="25">
        <v>46359</v>
      </c>
    </row>
    <row r="69" spans="11:51" ht="15">
      <c r="K69" s="25">
        <f t="shared" si="8"/>
        <v>9</v>
      </c>
      <c r="L69" s="25" t="s">
        <v>179</v>
      </c>
      <c r="M69" s="25" t="s">
        <v>179</v>
      </c>
      <c r="N69" s="25" t="s">
        <v>179</v>
      </c>
      <c r="O69" s="25" t="s">
        <v>179</v>
      </c>
      <c r="Q69" s="25">
        <f t="shared" si="9"/>
        <v>9</v>
      </c>
      <c r="R69" s="25" t="s">
        <v>179</v>
      </c>
      <c r="S69" s="25" t="s">
        <v>179</v>
      </c>
      <c r="T69" s="25" t="s">
        <v>179</v>
      </c>
      <c r="U69" s="25" t="s">
        <v>179</v>
      </c>
      <c r="W69" s="25">
        <f t="shared" si="10"/>
        <v>9</v>
      </c>
      <c r="X69" s="25" t="s">
        <v>179</v>
      </c>
      <c r="Y69" s="25" t="s">
        <v>179</v>
      </c>
      <c r="Z69" s="25" t="s">
        <v>179</v>
      </c>
      <c r="AA69" s="25" t="s">
        <v>179</v>
      </c>
      <c r="AC69" s="25">
        <f t="shared" si="11"/>
        <v>9</v>
      </c>
      <c r="AD69" s="25" t="s">
        <v>179</v>
      </c>
      <c r="AE69" s="25" t="s">
        <v>179</v>
      </c>
      <c r="AF69" s="25" t="s">
        <v>179</v>
      </c>
      <c r="AG69" s="25" t="s">
        <v>179</v>
      </c>
      <c r="AI69" s="25">
        <f t="shared" si="12"/>
        <v>9</v>
      </c>
      <c r="AJ69" s="25" t="s">
        <v>179</v>
      </c>
      <c r="AK69" s="25" t="s">
        <v>179</v>
      </c>
      <c r="AL69" s="25" t="s">
        <v>179</v>
      </c>
      <c r="AM69" s="25" t="s">
        <v>179</v>
      </c>
      <c r="AO69" s="25">
        <f t="shared" si="13"/>
        <v>9</v>
      </c>
      <c r="AP69" s="25" t="s">
        <v>179</v>
      </c>
      <c r="AQ69" s="25" t="s">
        <v>179</v>
      </c>
      <c r="AR69" s="25" t="s">
        <v>179</v>
      </c>
      <c r="AS69" s="25" t="s">
        <v>179</v>
      </c>
      <c r="AU69" s="25">
        <f t="shared" si="14"/>
        <v>9</v>
      </c>
      <c r="AV69" s="25">
        <v>141</v>
      </c>
      <c r="AW69" s="25">
        <v>654766</v>
      </c>
      <c r="AX69" s="27">
        <v>2947719</v>
      </c>
      <c r="AY69" s="25">
        <v>38407</v>
      </c>
    </row>
    <row r="70" spans="11:51" ht="15">
      <c r="K70" s="25">
        <f t="shared" si="8"/>
        <v>10</v>
      </c>
      <c r="L70" s="25" t="s">
        <v>179</v>
      </c>
      <c r="M70" s="25" t="s">
        <v>179</v>
      </c>
      <c r="N70" s="25" t="s">
        <v>179</v>
      </c>
      <c r="O70" s="25" t="s">
        <v>179</v>
      </c>
      <c r="Q70" s="25">
        <f t="shared" si="9"/>
        <v>10</v>
      </c>
      <c r="R70" s="25" t="s">
        <v>179</v>
      </c>
      <c r="S70" s="25" t="s">
        <v>179</v>
      </c>
      <c r="T70" s="25" t="s">
        <v>179</v>
      </c>
      <c r="U70" s="25" t="s">
        <v>179</v>
      </c>
      <c r="W70" s="25">
        <f t="shared" si="10"/>
        <v>10</v>
      </c>
      <c r="X70" s="25" t="s">
        <v>179</v>
      </c>
      <c r="Y70" s="25" t="s">
        <v>179</v>
      </c>
      <c r="Z70" s="25" t="s">
        <v>179</v>
      </c>
      <c r="AA70" s="25" t="s">
        <v>179</v>
      </c>
      <c r="AC70" s="25">
        <f t="shared" si="11"/>
        <v>10</v>
      </c>
      <c r="AD70" s="25" t="s">
        <v>179</v>
      </c>
      <c r="AE70" s="25" t="s">
        <v>179</v>
      </c>
      <c r="AF70" s="25" t="s">
        <v>179</v>
      </c>
      <c r="AG70" s="25" t="s">
        <v>179</v>
      </c>
      <c r="AI70" s="25">
        <f t="shared" si="12"/>
        <v>10</v>
      </c>
      <c r="AJ70" s="25" t="s">
        <v>179</v>
      </c>
      <c r="AK70" s="25" t="s">
        <v>179</v>
      </c>
      <c r="AL70" s="25" t="s">
        <v>179</v>
      </c>
      <c r="AM70" s="25" t="s">
        <v>179</v>
      </c>
      <c r="AO70" s="25">
        <f t="shared" si="13"/>
        <v>10</v>
      </c>
      <c r="AP70" s="25" t="s">
        <v>179</v>
      </c>
      <c r="AQ70" s="25" t="s">
        <v>179</v>
      </c>
      <c r="AR70" s="25" t="s">
        <v>179</v>
      </c>
      <c r="AS70" s="25" t="s">
        <v>179</v>
      </c>
      <c r="AU70" s="25">
        <f t="shared" si="14"/>
        <v>10</v>
      </c>
      <c r="AV70" s="25">
        <v>141</v>
      </c>
      <c r="AW70" s="25">
        <v>716656</v>
      </c>
      <c r="AX70" s="27">
        <v>2794187</v>
      </c>
      <c r="AY70" s="25">
        <v>40906</v>
      </c>
    </row>
    <row r="71" spans="11:51" ht="15">
      <c r="K71" s="25">
        <f t="shared" si="8"/>
        <v>11</v>
      </c>
      <c r="L71" s="25" t="s">
        <v>179</v>
      </c>
      <c r="M71" s="25" t="s">
        <v>179</v>
      </c>
      <c r="N71" s="25" t="s">
        <v>179</v>
      </c>
      <c r="O71" s="25" t="s">
        <v>179</v>
      </c>
      <c r="Q71" s="25">
        <f t="shared" si="9"/>
        <v>11</v>
      </c>
      <c r="R71" s="25" t="s">
        <v>179</v>
      </c>
      <c r="S71" s="25" t="s">
        <v>179</v>
      </c>
      <c r="T71" s="25" t="s">
        <v>179</v>
      </c>
      <c r="U71" s="25" t="s">
        <v>179</v>
      </c>
      <c r="W71" s="25">
        <f t="shared" si="10"/>
        <v>11</v>
      </c>
      <c r="X71" s="25" t="s">
        <v>179</v>
      </c>
      <c r="Y71" s="25" t="s">
        <v>179</v>
      </c>
      <c r="Z71" s="25" t="s">
        <v>179</v>
      </c>
      <c r="AA71" s="25" t="s">
        <v>179</v>
      </c>
      <c r="AC71" s="25">
        <f t="shared" si="11"/>
        <v>11</v>
      </c>
      <c r="AD71" s="25" t="s">
        <v>179</v>
      </c>
      <c r="AE71" s="25" t="s">
        <v>179</v>
      </c>
      <c r="AF71" s="25" t="s">
        <v>179</v>
      </c>
      <c r="AG71" s="25" t="s">
        <v>179</v>
      </c>
      <c r="AI71" s="25">
        <f t="shared" si="12"/>
        <v>11</v>
      </c>
      <c r="AJ71" s="25" t="s">
        <v>179</v>
      </c>
      <c r="AK71" s="25" t="s">
        <v>179</v>
      </c>
      <c r="AL71" s="25" t="s">
        <v>179</v>
      </c>
      <c r="AM71" s="25" t="s">
        <v>179</v>
      </c>
      <c r="AO71" s="25">
        <f t="shared" si="13"/>
        <v>11</v>
      </c>
      <c r="AP71" s="25" t="s">
        <v>179</v>
      </c>
      <c r="AQ71" s="25" t="s">
        <v>179</v>
      </c>
      <c r="AR71" s="25" t="s">
        <v>179</v>
      </c>
      <c r="AS71" s="25" t="s">
        <v>179</v>
      </c>
      <c r="AU71" s="25">
        <f t="shared" si="14"/>
        <v>11</v>
      </c>
      <c r="AV71" s="25">
        <v>141</v>
      </c>
      <c r="AW71" s="25">
        <v>686703</v>
      </c>
      <c r="AX71" s="27">
        <v>2959093</v>
      </c>
      <c r="AY71" s="25">
        <v>38469</v>
      </c>
    </row>
    <row r="72" spans="11:51" ht="15">
      <c r="K72" s="25">
        <f t="shared" si="8"/>
        <v>12</v>
      </c>
      <c r="L72" s="25" t="s">
        <v>179</v>
      </c>
      <c r="M72" s="25" t="s">
        <v>179</v>
      </c>
      <c r="N72" s="25" t="s">
        <v>179</v>
      </c>
      <c r="O72" s="25" t="s">
        <v>179</v>
      </c>
      <c r="Q72" s="25">
        <f t="shared" si="9"/>
        <v>12</v>
      </c>
      <c r="R72" s="25" t="s">
        <v>179</v>
      </c>
      <c r="S72" s="25" t="s">
        <v>179</v>
      </c>
      <c r="T72" s="25" t="s">
        <v>179</v>
      </c>
      <c r="U72" s="25" t="s">
        <v>179</v>
      </c>
      <c r="W72" s="25">
        <f t="shared" si="10"/>
        <v>12</v>
      </c>
      <c r="X72" s="25" t="s">
        <v>179</v>
      </c>
      <c r="Y72" s="25" t="s">
        <v>179</v>
      </c>
      <c r="Z72" s="25" t="s">
        <v>179</v>
      </c>
      <c r="AA72" s="25" t="s">
        <v>179</v>
      </c>
      <c r="AC72" s="25">
        <f t="shared" si="11"/>
        <v>12</v>
      </c>
      <c r="AD72" s="25" t="s">
        <v>179</v>
      </c>
      <c r="AE72" s="25" t="s">
        <v>179</v>
      </c>
      <c r="AF72" s="25" t="s">
        <v>179</v>
      </c>
      <c r="AG72" s="25" t="s">
        <v>179</v>
      </c>
      <c r="AI72" s="25">
        <f t="shared" si="12"/>
        <v>12</v>
      </c>
      <c r="AJ72" s="25" t="s">
        <v>179</v>
      </c>
      <c r="AK72" s="25" t="s">
        <v>179</v>
      </c>
      <c r="AL72" s="25" t="s">
        <v>179</v>
      </c>
      <c r="AM72" s="25" t="s">
        <v>179</v>
      </c>
      <c r="AO72" s="25">
        <f t="shared" si="13"/>
        <v>12</v>
      </c>
      <c r="AP72" s="25" t="s">
        <v>179</v>
      </c>
      <c r="AQ72" s="25" t="s">
        <v>179</v>
      </c>
      <c r="AR72" s="25" t="s">
        <v>179</v>
      </c>
      <c r="AS72" s="25" t="s">
        <v>179</v>
      </c>
      <c r="AU72" s="25">
        <f t="shared" si="14"/>
        <v>12</v>
      </c>
      <c r="AV72" s="25">
        <v>157</v>
      </c>
      <c r="AW72" s="25">
        <v>684875</v>
      </c>
      <c r="AX72" s="27">
        <v>2936797</v>
      </c>
      <c r="AY72" s="25">
        <v>38235</v>
      </c>
    </row>
    <row r="73" spans="11:51" ht="15">
      <c r="K73" s="25">
        <f t="shared" si="8"/>
        <v>13</v>
      </c>
      <c r="L73" s="25" t="s">
        <v>179</v>
      </c>
      <c r="M73" s="25" t="s">
        <v>179</v>
      </c>
      <c r="N73" s="25" t="s">
        <v>179</v>
      </c>
      <c r="O73" s="25" t="s">
        <v>179</v>
      </c>
      <c r="Q73" s="25">
        <f t="shared" si="9"/>
        <v>13</v>
      </c>
      <c r="R73" s="25" t="s">
        <v>179</v>
      </c>
      <c r="S73" s="25" t="s">
        <v>179</v>
      </c>
      <c r="T73" s="25" t="s">
        <v>179</v>
      </c>
      <c r="U73" s="25" t="s">
        <v>179</v>
      </c>
      <c r="W73" s="25">
        <f t="shared" si="10"/>
        <v>13</v>
      </c>
      <c r="X73" s="25" t="s">
        <v>179</v>
      </c>
      <c r="Y73" s="25" t="s">
        <v>179</v>
      </c>
      <c r="Z73" s="25" t="s">
        <v>179</v>
      </c>
      <c r="AA73" s="25" t="s">
        <v>179</v>
      </c>
      <c r="AC73" s="25">
        <f t="shared" si="11"/>
        <v>13</v>
      </c>
      <c r="AD73" s="25" t="s">
        <v>179</v>
      </c>
      <c r="AE73" s="25" t="s">
        <v>179</v>
      </c>
      <c r="AF73" s="25" t="s">
        <v>179</v>
      </c>
      <c r="AG73" s="25" t="s">
        <v>179</v>
      </c>
      <c r="AI73" s="25">
        <f t="shared" si="12"/>
        <v>13</v>
      </c>
      <c r="AJ73" s="25" t="s">
        <v>179</v>
      </c>
      <c r="AK73" s="25" t="s">
        <v>179</v>
      </c>
      <c r="AL73" s="25" t="s">
        <v>179</v>
      </c>
      <c r="AM73" s="25" t="s">
        <v>179</v>
      </c>
      <c r="AO73" s="25">
        <f t="shared" si="13"/>
        <v>13</v>
      </c>
      <c r="AP73" s="25" t="s">
        <v>179</v>
      </c>
      <c r="AQ73" s="25" t="s">
        <v>179</v>
      </c>
      <c r="AR73" s="25" t="s">
        <v>179</v>
      </c>
      <c r="AS73" s="25" t="s">
        <v>179</v>
      </c>
      <c r="AU73" s="25">
        <f t="shared" si="14"/>
        <v>13</v>
      </c>
      <c r="AV73" s="25">
        <v>312</v>
      </c>
      <c r="AW73" s="25">
        <v>704063</v>
      </c>
      <c r="AX73" s="25">
        <v>2944812</v>
      </c>
      <c r="AY73" s="25">
        <v>42406</v>
      </c>
    </row>
    <row r="74" spans="11:51" ht="15">
      <c r="K74" s="25">
        <f t="shared" si="8"/>
        <v>14</v>
      </c>
      <c r="L74" s="25" t="s">
        <v>179</v>
      </c>
      <c r="M74" s="25" t="s">
        <v>179</v>
      </c>
      <c r="N74" s="25" t="s">
        <v>179</v>
      </c>
      <c r="O74" s="25" t="s">
        <v>179</v>
      </c>
      <c r="Q74" s="25">
        <f t="shared" si="9"/>
        <v>14</v>
      </c>
      <c r="R74" s="25" t="s">
        <v>179</v>
      </c>
      <c r="S74" s="25" t="s">
        <v>179</v>
      </c>
      <c r="T74" s="25" t="s">
        <v>179</v>
      </c>
      <c r="U74" s="25" t="s">
        <v>179</v>
      </c>
      <c r="W74" s="25">
        <f t="shared" si="10"/>
        <v>14</v>
      </c>
      <c r="X74" s="25" t="s">
        <v>179</v>
      </c>
      <c r="Y74" s="25" t="s">
        <v>179</v>
      </c>
      <c r="Z74" s="25" t="s">
        <v>179</v>
      </c>
      <c r="AA74" s="25" t="s">
        <v>179</v>
      </c>
      <c r="AC74" s="25">
        <f t="shared" si="11"/>
        <v>14</v>
      </c>
      <c r="AD74" s="25" t="s">
        <v>179</v>
      </c>
      <c r="AE74" s="25" t="s">
        <v>179</v>
      </c>
      <c r="AF74" s="25" t="s">
        <v>179</v>
      </c>
      <c r="AG74" s="25" t="s">
        <v>179</v>
      </c>
      <c r="AI74" s="25">
        <f t="shared" si="12"/>
        <v>14</v>
      </c>
      <c r="AJ74" s="25" t="s">
        <v>179</v>
      </c>
      <c r="AK74" s="25" t="s">
        <v>179</v>
      </c>
      <c r="AL74" s="25" t="s">
        <v>179</v>
      </c>
      <c r="AM74" s="25" t="s">
        <v>179</v>
      </c>
      <c r="AO74" s="25">
        <f t="shared" si="13"/>
        <v>14</v>
      </c>
      <c r="AP74" s="25" t="s">
        <v>179</v>
      </c>
      <c r="AQ74" s="25" t="s">
        <v>179</v>
      </c>
      <c r="AR74" s="25" t="s">
        <v>179</v>
      </c>
      <c r="AS74" s="25" t="s">
        <v>179</v>
      </c>
      <c r="AU74" s="25">
        <f t="shared" si="14"/>
        <v>14</v>
      </c>
      <c r="AV74" s="25">
        <v>313</v>
      </c>
      <c r="AW74" s="25">
        <v>674922</v>
      </c>
      <c r="AX74" s="25">
        <v>22988359</v>
      </c>
      <c r="AY74" s="25">
        <v>36516</v>
      </c>
    </row>
    <row r="75" spans="11:51" ht="15">
      <c r="K75" s="25">
        <f t="shared" si="8"/>
        <v>15</v>
      </c>
      <c r="L75" s="25" t="s">
        <v>179</v>
      </c>
      <c r="M75" s="25" t="s">
        <v>179</v>
      </c>
      <c r="N75" s="25" t="s">
        <v>179</v>
      </c>
      <c r="O75" s="25" t="s">
        <v>179</v>
      </c>
      <c r="Q75" s="25">
        <f t="shared" si="9"/>
        <v>15</v>
      </c>
      <c r="R75" s="25" t="s">
        <v>179</v>
      </c>
      <c r="S75" s="25" t="s">
        <v>179</v>
      </c>
      <c r="T75" s="25" t="s">
        <v>179</v>
      </c>
      <c r="U75" s="25" t="s">
        <v>179</v>
      </c>
      <c r="W75" s="25">
        <f t="shared" si="10"/>
        <v>15</v>
      </c>
      <c r="X75" s="25" t="s">
        <v>179</v>
      </c>
      <c r="Y75" s="25" t="s">
        <v>179</v>
      </c>
      <c r="Z75" s="25" t="s">
        <v>179</v>
      </c>
      <c r="AA75" s="25" t="s">
        <v>179</v>
      </c>
      <c r="AC75" s="25">
        <f t="shared" si="11"/>
        <v>15</v>
      </c>
      <c r="AD75" s="25" t="s">
        <v>179</v>
      </c>
      <c r="AE75" s="25" t="s">
        <v>179</v>
      </c>
      <c r="AF75" s="25" t="s">
        <v>179</v>
      </c>
      <c r="AG75" s="25" t="s">
        <v>179</v>
      </c>
      <c r="AI75" s="25">
        <f t="shared" si="12"/>
        <v>15</v>
      </c>
      <c r="AJ75" s="25" t="s">
        <v>179</v>
      </c>
      <c r="AK75" s="25" t="s">
        <v>179</v>
      </c>
      <c r="AL75" s="25" t="s">
        <v>179</v>
      </c>
      <c r="AM75" s="25" t="s">
        <v>179</v>
      </c>
      <c r="AO75" s="25">
        <f t="shared" si="13"/>
        <v>15</v>
      </c>
      <c r="AP75" s="25" t="s">
        <v>179</v>
      </c>
      <c r="AQ75" s="25" t="s">
        <v>179</v>
      </c>
      <c r="AR75" s="25" t="s">
        <v>179</v>
      </c>
      <c r="AS75" s="25" t="s">
        <v>179</v>
      </c>
      <c r="AU75" s="25">
        <f t="shared" si="14"/>
        <v>15</v>
      </c>
      <c r="AV75" s="25">
        <v>297</v>
      </c>
      <c r="AW75" s="25">
        <v>674093</v>
      </c>
      <c r="AX75" s="25">
        <v>2924344</v>
      </c>
      <c r="AY75" s="25">
        <v>36594</v>
      </c>
    </row>
    <row r="76" spans="11:51" ht="15">
      <c r="K76" s="25">
        <f t="shared" si="8"/>
        <v>16</v>
      </c>
      <c r="L76" s="25" t="s">
        <v>179</v>
      </c>
      <c r="M76" s="25" t="s">
        <v>179</v>
      </c>
      <c r="N76" s="25" t="s">
        <v>179</v>
      </c>
      <c r="O76" s="25" t="s">
        <v>179</v>
      </c>
      <c r="Q76" s="25">
        <f t="shared" si="9"/>
        <v>16</v>
      </c>
      <c r="R76" s="25" t="s">
        <v>179</v>
      </c>
      <c r="S76" s="25" t="s">
        <v>179</v>
      </c>
      <c r="T76" s="25" t="s">
        <v>179</v>
      </c>
      <c r="U76" s="25" t="s">
        <v>179</v>
      </c>
      <c r="W76" s="25">
        <f t="shared" si="10"/>
        <v>16</v>
      </c>
      <c r="X76" s="25" t="s">
        <v>179</v>
      </c>
      <c r="Y76" s="25" t="s">
        <v>179</v>
      </c>
      <c r="Z76" s="25" t="s">
        <v>179</v>
      </c>
      <c r="AA76" s="25" t="s">
        <v>179</v>
      </c>
      <c r="AC76" s="25">
        <f t="shared" si="11"/>
        <v>16</v>
      </c>
      <c r="AD76" s="25" t="s">
        <v>179</v>
      </c>
      <c r="AE76" s="25" t="s">
        <v>179</v>
      </c>
      <c r="AF76" s="25" t="s">
        <v>179</v>
      </c>
      <c r="AG76" s="25" t="s">
        <v>179</v>
      </c>
      <c r="AI76" s="25">
        <f t="shared" si="12"/>
        <v>16</v>
      </c>
      <c r="AJ76" s="25" t="s">
        <v>179</v>
      </c>
      <c r="AK76" s="25" t="s">
        <v>179</v>
      </c>
      <c r="AL76" s="25" t="s">
        <v>179</v>
      </c>
      <c r="AM76" s="25" t="s">
        <v>179</v>
      </c>
      <c r="AO76" s="25">
        <f t="shared" si="13"/>
        <v>16</v>
      </c>
      <c r="AP76" s="25" t="s">
        <v>179</v>
      </c>
      <c r="AQ76" s="25" t="s">
        <v>179</v>
      </c>
      <c r="AR76" s="25" t="s">
        <v>179</v>
      </c>
      <c r="AS76" s="25" t="s">
        <v>179</v>
      </c>
      <c r="AU76" s="25">
        <f t="shared" si="14"/>
        <v>16</v>
      </c>
      <c r="AV76" s="25">
        <v>297</v>
      </c>
      <c r="AW76" s="25">
        <v>672859</v>
      </c>
      <c r="AX76" s="25">
        <v>2822641</v>
      </c>
      <c r="AY76" s="25">
        <v>36969</v>
      </c>
    </row>
    <row r="77" spans="11:51" ht="15">
      <c r="K77" s="25">
        <f t="shared" si="8"/>
        <v>17</v>
      </c>
      <c r="L77" s="25" t="s">
        <v>179</v>
      </c>
      <c r="M77" s="25" t="s">
        <v>179</v>
      </c>
      <c r="N77" s="25" t="s">
        <v>179</v>
      </c>
      <c r="O77" s="25" t="s">
        <v>179</v>
      </c>
      <c r="Q77" s="25">
        <f t="shared" si="9"/>
        <v>17</v>
      </c>
      <c r="R77" s="25" t="s">
        <v>179</v>
      </c>
      <c r="S77" s="25" t="s">
        <v>179</v>
      </c>
      <c r="T77" s="25" t="s">
        <v>179</v>
      </c>
      <c r="U77" s="25" t="s">
        <v>179</v>
      </c>
      <c r="W77" s="25">
        <f t="shared" si="10"/>
        <v>17</v>
      </c>
      <c r="X77" s="25" t="s">
        <v>179</v>
      </c>
      <c r="Y77" s="25" t="s">
        <v>179</v>
      </c>
      <c r="Z77" s="25" t="s">
        <v>179</v>
      </c>
      <c r="AA77" s="25" t="s">
        <v>179</v>
      </c>
      <c r="AC77" s="25">
        <f t="shared" si="11"/>
        <v>17</v>
      </c>
      <c r="AD77" s="25" t="s">
        <v>179</v>
      </c>
      <c r="AE77" s="25" t="s">
        <v>179</v>
      </c>
      <c r="AF77" s="25" t="s">
        <v>179</v>
      </c>
      <c r="AG77" s="25" t="s">
        <v>179</v>
      </c>
      <c r="AI77" s="25">
        <f t="shared" si="12"/>
        <v>17</v>
      </c>
      <c r="AJ77" s="25" t="s">
        <v>179</v>
      </c>
      <c r="AK77" s="25" t="s">
        <v>179</v>
      </c>
      <c r="AL77" s="25" t="s">
        <v>179</v>
      </c>
      <c r="AM77" s="25" t="s">
        <v>179</v>
      </c>
      <c r="AO77" s="25">
        <f t="shared" si="13"/>
        <v>17</v>
      </c>
      <c r="AP77" s="25" t="s">
        <v>179</v>
      </c>
      <c r="AQ77" s="25" t="s">
        <v>179</v>
      </c>
      <c r="AR77" s="25" t="s">
        <v>179</v>
      </c>
      <c r="AS77" s="25" t="s">
        <v>179</v>
      </c>
      <c r="AU77" s="25">
        <f t="shared" si="14"/>
        <v>17</v>
      </c>
      <c r="AV77" s="25">
        <v>343</v>
      </c>
      <c r="AW77" s="25">
        <v>685265</v>
      </c>
      <c r="AX77" s="25">
        <v>3021984</v>
      </c>
      <c r="AY77" s="25">
        <v>37266</v>
      </c>
    </row>
    <row r="78" spans="11:51" ht="15">
      <c r="K78" s="25">
        <f t="shared" si="8"/>
        <v>18</v>
      </c>
      <c r="L78" s="25" t="s">
        <v>179</v>
      </c>
      <c r="M78" s="25" t="s">
        <v>179</v>
      </c>
      <c r="N78" s="25" t="s">
        <v>179</v>
      </c>
      <c r="O78" s="25" t="s">
        <v>179</v>
      </c>
      <c r="Q78" s="25">
        <f t="shared" si="9"/>
        <v>18</v>
      </c>
      <c r="R78" s="25" t="s">
        <v>179</v>
      </c>
      <c r="S78" s="25" t="s">
        <v>179</v>
      </c>
      <c r="T78" s="25" t="s">
        <v>179</v>
      </c>
      <c r="U78" s="25" t="s">
        <v>179</v>
      </c>
      <c r="W78" s="25">
        <f t="shared" si="10"/>
        <v>18</v>
      </c>
      <c r="X78" s="25" t="s">
        <v>179</v>
      </c>
      <c r="Y78" s="25" t="s">
        <v>179</v>
      </c>
      <c r="Z78" s="25" t="s">
        <v>179</v>
      </c>
      <c r="AA78" s="25" t="s">
        <v>179</v>
      </c>
      <c r="AC78" s="25">
        <f t="shared" si="11"/>
        <v>18</v>
      </c>
      <c r="AD78" s="25" t="s">
        <v>179</v>
      </c>
      <c r="AE78" s="25" t="s">
        <v>179</v>
      </c>
      <c r="AF78" s="25" t="s">
        <v>179</v>
      </c>
      <c r="AG78" s="25" t="s">
        <v>179</v>
      </c>
      <c r="AI78" s="25">
        <f t="shared" si="12"/>
        <v>18</v>
      </c>
      <c r="AJ78" s="25" t="s">
        <v>179</v>
      </c>
      <c r="AK78" s="25" t="s">
        <v>179</v>
      </c>
      <c r="AL78" s="25" t="s">
        <v>179</v>
      </c>
      <c r="AM78" s="25" t="s">
        <v>179</v>
      </c>
      <c r="AO78" s="25">
        <f t="shared" si="13"/>
        <v>18</v>
      </c>
      <c r="AP78" s="25" t="s">
        <v>179</v>
      </c>
      <c r="AQ78" s="25" t="s">
        <v>179</v>
      </c>
      <c r="AR78" s="25" t="s">
        <v>179</v>
      </c>
      <c r="AS78" s="25" t="s">
        <v>179</v>
      </c>
      <c r="AU78" s="25">
        <f t="shared" si="14"/>
        <v>18</v>
      </c>
      <c r="AV78" s="25">
        <v>297</v>
      </c>
      <c r="AW78" s="25">
        <v>678797</v>
      </c>
      <c r="AX78" s="25">
        <v>2903735</v>
      </c>
      <c r="AY78" s="25">
        <v>37859</v>
      </c>
    </row>
    <row r="79" spans="11:51" ht="15">
      <c r="K79" s="25">
        <f t="shared" si="8"/>
        <v>19</v>
      </c>
      <c r="L79" s="25" t="s">
        <v>179</v>
      </c>
      <c r="M79" s="25" t="s">
        <v>179</v>
      </c>
      <c r="N79" s="25" t="s">
        <v>179</v>
      </c>
      <c r="O79" s="25" t="s">
        <v>179</v>
      </c>
      <c r="Q79" s="25">
        <f t="shared" si="9"/>
        <v>19</v>
      </c>
      <c r="R79" s="25" t="s">
        <v>179</v>
      </c>
      <c r="S79" s="25" t="s">
        <v>179</v>
      </c>
      <c r="T79" s="25" t="s">
        <v>179</v>
      </c>
      <c r="U79" s="25" t="s">
        <v>179</v>
      </c>
      <c r="W79" s="25">
        <f t="shared" si="10"/>
        <v>19</v>
      </c>
      <c r="X79" s="25" t="s">
        <v>179</v>
      </c>
      <c r="Y79" s="25" t="s">
        <v>179</v>
      </c>
      <c r="Z79" s="25" t="s">
        <v>179</v>
      </c>
      <c r="AA79" s="25" t="s">
        <v>179</v>
      </c>
      <c r="AC79" s="25">
        <f t="shared" si="11"/>
        <v>19</v>
      </c>
      <c r="AD79" s="25" t="s">
        <v>179</v>
      </c>
      <c r="AE79" s="25" t="s">
        <v>179</v>
      </c>
      <c r="AF79" s="25" t="s">
        <v>179</v>
      </c>
      <c r="AG79" s="25" t="s">
        <v>179</v>
      </c>
      <c r="AI79" s="25">
        <f t="shared" si="12"/>
        <v>19</v>
      </c>
      <c r="AJ79" s="25" t="s">
        <v>179</v>
      </c>
      <c r="AK79" s="25" t="s">
        <v>179</v>
      </c>
      <c r="AL79" s="25" t="s">
        <v>179</v>
      </c>
      <c r="AM79" s="25" t="s">
        <v>179</v>
      </c>
      <c r="AO79" s="25">
        <f t="shared" si="13"/>
        <v>19</v>
      </c>
      <c r="AP79" s="25" t="s">
        <v>179</v>
      </c>
      <c r="AQ79" s="25" t="s">
        <v>179</v>
      </c>
      <c r="AR79" s="25" t="s">
        <v>179</v>
      </c>
      <c r="AS79" s="25" t="s">
        <v>179</v>
      </c>
      <c r="AU79" s="25">
        <f t="shared" si="14"/>
        <v>19</v>
      </c>
      <c r="AV79" s="25">
        <v>344</v>
      </c>
      <c r="AW79" s="25">
        <v>677360</v>
      </c>
      <c r="AX79" s="25">
        <v>3033250</v>
      </c>
      <c r="AY79" s="25">
        <v>38047</v>
      </c>
    </row>
    <row r="80" spans="11:51" ht="15">
      <c r="K80" s="25">
        <f t="shared" si="8"/>
        <v>20</v>
      </c>
      <c r="L80" s="25" t="s">
        <v>179</v>
      </c>
      <c r="M80" s="25" t="s">
        <v>179</v>
      </c>
      <c r="N80" s="25" t="s">
        <v>179</v>
      </c>
      <c r="O80" s="25" t="s">
        <v>179</v>
      </c>
      <c r="Q80" s="25">
        <f t="shared" si="9"/>
        <v>20</v>
      </c>
      <c r="R80" s="25" t="s">
        <v>179</v>
      </c>
      <c r="S80" s="25" t="s">
        <v>179</v>
      </c>
      <c r="T80" s="25" t="s">
        <v>179</v>
      </c>
      <c r="U80" s="25" t="s">
        <v>179</v>
      </c>
      <c r="W80" s="25">
        <f t="shared" si="10"/>
        <v>20</v>
      </c>
      <c r="X80" s="25" t="s">
        <v>179</v>
      </c>
      <c r="Y80" s="25" t="s">
        <v>179</v>
      </c>
      <c r="Z80" s="25" t="s">
        <v>179</v>
      </c>
      <c r="AA80" s="25" t="s">
        <v>179</v>
      </c>
      <c r="AC80" s="25">
        <f t="shared" si="11"/>
        <v>20</v>
      </c>
      <c r="AD80" s="25" t="s">
        <v>179</v>
      </c>
      <c r="AE80" s="25" t="s">
        <v>179</v>
      </c>
      <c r="AF80" s="25" t="s">
        <v>179</v>
      </c>
      <c r="AG80" s="25" t="s">
        <v>179</v>
      </c>
      <c r="AI80" s="25">
        <f t="shared" si="12"/>
        <v>20</v>
      </c>
      <c r="AJ80" s="25" t="s">
        <v>179</v>
      </c>
      <c r="AK80" s="25" t="s">
        <v>179</v>
      </c>
      <c r="AL80" s="25" t="s">
        <v>179</v>
      </c>
      <c r="AM80" s="25" t="s">
        <v>179</v>
      </c>
      <c r="AO80" s="25">
        <f t="shared" si="13"/>
        <v>20</v>
      </c>
      <c r="AP80" s="25" t="s">
        <v>179</v>
      </c>
      <c r="AQ80" s="25" t="s">
        <v>179</v>
      </c>
      <c r="AR80" s="25" t="s">
        <v>179</v>
      </c>
      <c r="AS80" s="25" t="s">
        <v>179</v>
      </c>
      <c r="AU80" s="25">
        <f t="shared" si="14"/>
        <v>20</v>
      </c>
      <c r="AV80" s="25">
        <v>296</v>
      </c>
      <c r="AW80" s="25">
        <v>698156</v>
      </c>
      <c r="AX80" s="25">
        <v>3033250</v>
      </c>
      <c r="AY80" s="25">
        <v>37594</v>
      </c>
    </row>
    <row r="81" spans="11:51" ht="75">
      <c r="K81" s="40" t="s">
        <v>68</v>
      </c>
      <c r="L81" s="30">
        <f>F11</f>
        <v>15.5</v>
      </c>
      <c r="M81" s="30">
        <f>G11</f>
        <v>15.6</v>
      </c>
      <c r="N81" s="30">
        <f>H11</f>
        <v>67.5</v>
      </c>
      <c r="O81" s="30">
        <f>I11</f>
        <v>32.8</v>
      </c>
      <c r="Q81" s="40" t="s">
        <v>68</v>
      </c>
      <c r="R81" s="30">
        <f>F15</f>
        <v>139.9</v>
      </c>
      <c r="S81" s="30">
        <f>G15</f>
        <v>979.2</v>
      </c>
      <c r="T81" s="30">
        <f>H15</f>
        <v>1350</v>
      </c>
      <c r="U81" s="30">
        <f>I15</f>
        <v>1220</v>
      </c>
      <c r="W81" s="40" t="s">
        <v>68</v>
      </c>
      <c r="X81" s="30">
        <f>F19</f>
        <v>15.6</v>
      </c>
      <c r="Y81" s="30">
        <f>G19</f>
        <v>185.1</v>
      </c>
      <c r="Z81" s="30">
        <f>H19</f>
        <v>89.75</v>
      </c>
      <c r="AA81" s="30">
        <f>I19</f>
        <v>69.05</v>
      </c>
      <c r="AC81" s="40" t="s">
        <v>68</v>
      </c>
      <c r="AD81" s="30">
        <f>F23</f>
        <v>15.6</v>
      </c>
      <c r="AE81" s="30">
        <f>G23</f>
        <v>185.1</v>
      </c>
      <c r="AF81" s="30">
        <f>H23</f>
        <v>89.75</v>
      </c>
      <c r="AG81" s="30">
        <f>I23</f>
        <v>69.05</v>
      </c>
      <c r="AI81" s="40" t="s">
        <v>68</v>
      </c>
      <c r="AJ81" s="30">
        <f>F27</f>
        <v>15.6</v>
      </c>
      <c r="AK81" s="30">
        <f>G27</f>
        <v>16.45</v>
      </c>
      <c r="AL81" s="30">
        <f>H27</f>
        <v>59.25</v>
      </c>
      <c r="AM81" s="30">
        <f>I27</f>
        <v>28.15</v>
      </c>
      <c r="AO81" s="40" t="s">
        <v>68</v>
      </c>
      <c r="AP81" s="30">
        <f>F31</f>
        <v>139.75</v>
      </c>
      <c r="AQ81" s="30">
        <f>G31</f>
        <v>161153.85</v>
      </c>
      <c r="AR81" s="30">
        <f>H31</f>
        <v>686841.25</v>
      </c>
      <c r="AS81" s="30">
        <f>I31</f>
        <v>145027.05</v>
      </c>
      <c r="AU81" s="40" t="s">
        <v>68</v>
      </c>
      <c r="AV81" s="25"/>
      <c r="AW81" s="25">
        <f>SUM(AW61:AW80)/20</f>
        <v>642569.55</v>
      </c>
      <c r="AX81" s="25">
        <f>SUM(AX61:AX80)/20</f>
        <v>3933897.55</v>
      </c>
      <c r="AY81" s="25">
        <f>SUM(AY61:AY80)/20</f>
        <v>38982.1</v>
      </c>
    </row>
    <row r="82" spans="11:45" ht="15">
      <c r="K82" s="6" t="s">
        <v>98</v>
      </c>
      <c r="L82" s="26" t="s">
        <v>67</v>
      </c>
      <c r="M82" s="28"/>
      <c r="N82" s="28"/>
      <c r="O82" s="29"/>
      <c r="Q82" s="6" t="s">
        <v>101</v>
      </c>
      <c r="R82" s="26" t="s">
        <v>67</v>
      </c>
      <c r="S82" s="28"/>
      <c r="T82" s="28"/>
      <c r="U82" s="29"/>
      <c r="W82" s="6" t="s">
        <v>109</v>
      </c>
      <c r="X82" s="26" t="s">
        <v>67</v>
      </c>
      <c r="Y82" s="28"/>
      <c r="Z82" s="28"/>
      <c r="AA82" s="29"/>
      <c r="AC82" s="6" t="s">
        <v>140</v>
      </c>
      <c r="AD82" s="26" t="s">
        <v>67</v>
      </c>
      <c r="AE82" s="28"/>
      <c r="AF82" s="28"/>
      <c r="AG82" s="29"/>
      <c r="AI82" s="6" t="s">
        <v>167</v>
      </c>
      <c r="AJ82" s="26" t="s">
        <v>67</v>
      </c>
      <c r="AK82" s="28"/>
      <c r="AL82" s="28"/>
      <c r="AM82" s="29"/>
      <c r="AO82" s="6" t="s">
        <v>180</v>
      </c>
      <c r="AP82" s="26" t="s">
        <v>67</v>
      </c>
      <c r="AQ82" s="28"/>
      <c r="AR82" s="28"/>
      <c r="AS82" s="29"/>
    </row>
    <row r="83" spans="11:45" ht="15">
      <c r="K83" s="40" t="s">
        <v>96</v>
      </c>
      <c r="L83" s="6" t="s">
        <v>6</v>
      </c>
      <c r="M83" s="6" t="s">
        <v>7</v>
      </c>
      <c r="N83" s="6" t="s">
        <v>8</v>
      </c>
      <c r="O83" s="6" t="s">
        <v>49</v>
      </c>
      <c r="Q83" s="40" t="s">
        <v>96</v>
      </c>
      <c r="R83" s="6" t="s">
        <v>6</v>
      </c>
      <c r="S83" s="6" t="s">
        <v>7</v>
      </c>
      <c r="T83" s="6" t="s">
        <v>8</v>
      </c>
      <c r="U83" s="6" t="s">
        <v>49</v>
      </c>
      <c r="W83" s="40" t="s">
        <v>96</v>
      </c>
      <c r="X83" s="6" t="s">
        <v>6</v>
      </c>
      <c r="Y83" s="6" t="s">
        <v>7</v>
      </c>
      <c r="Z83" s="6" t="s">
        <v>8</v>
      </c>
      <c r="AA83" s="6" t="s">
        <v>49</v>
      </c>
      <c r="AC83" s="40" t="s">
        <v>96</v>
      </c>
      <c r="AD83" s="6" t="s">
        <v>6</v>
      </c>
      <c r="AE83" s="6" t="s">
        <v>7</v>
      </c>
      <c r="AF83" s="6" t="s">
        <v>8</v>
      </c>
      <c r="AG83" s="6" t="s">
        <v>49</v>
      </c>
      <c r="AI83" s="40" t="s">
        <v>96</v>
      </c>
      <c r="AJ83" s="6" t="s">
        <v>6</v>
      </c>
      <c r="AK83" s="6" t="s">
        <v>7</v>
      </c>
      <c r="AL83" s="6" t="s">
        <v>8</v>
      </c>
      <c r="AM83" s="6" t="s">
        <v>49</v>
      </c>
      <c r="AO83" s="40" t="s">
        <v>96</v>
      </c>
      <c r="AP83" s="6" t="s">
        <v>6</v>
      </c>
      <c r="AQ83" s="6" t="s">
        <v>7</v>
      </c>
      <c r="AR83" s="6" t="s">
        <v>8</v>
      </c>
      <c r="AS83" s="6" t="s">
        <v>49</v>
      </c>
    </row>
    <row r="84" spans="11:45" ht="15">
      <c r="K84" s="25">
        <v>1</v>
      </c>
      <c r="L84" s="25" t="s">
        <v>179</v>
      </c>
      <c r="M84" s="25" t="s">
        <v>179</v>
      </c>
      <c r="N84" s="25" t="s">
        <v>179</v>
      </c>
      <c r="O84" s="25" t="s">
        <v>179</v>
      </c>
      <c r="Q84" s="25">
        <v>1</v>
      </c>
      <c r="R84" s="25" t="s">
        <v>179</v>
      </c>
      <c r="S84" s="25" t="s">
        <v>179</v>
      </c>
      <c r="T84" s="25" t="s">
        <v>179</v>
      </c>
      <c r="U84" s="25" t="s">
        <v>179</v>
      </c>
      <c r="W84" s="25">
        <v>1</v>
      </c>
      <c r="X84" s="25">
        <v>15</v>
      </c>
      <c r="Y84" s="25">
        <v>78</v>
      </c>
      <c r="Z84" s="25">
        <v>78</v>
      </c>
      <c r="AA84" s="25">
        <v>187</v>
      </c>
      <c r="AC84" s="25">
        <v>1</v>
      </c>
      <c r="AD84" s="25" t="s">
        <v>179</v>
      </c>
      <c r="AE84" s="25" t="s">
        <v>179</v>
      </c>
      <c r="AF84" s="25" t="s">
        <v>179</v>
      </c>
      <c r="AG84" s="25" t="s">
        <v>179</v>
      </c>
      <c r="AI84" s="25">
        <v>1</v>
      </c>
      <c r="AJ84" s="25" t="s">
        <v>179</v>
      </c>
      <c r="AK84" s="25" t="s">
        <v>179</v>
      </c>
      <c r="AL84" s="25" t="s">
        <v>179</v>
      </c>
      <c r="AM84" s="25" t="s">
        <v>179</v>
      </c>
      <c r="AO84" s="25">
        <v>1</v>
      </c>
      <c r="AP84" s="25" t="s">
        <v>179</v>
      </c>
      <c r="AQ84" s="25" t="s">
        <v>179</v>
      </c>
      <c r="AR84" s="25" t="s">
        <v>179</v>
      </c>
      <c r="AS84" s="25" t="s">
        <v>179</v>
      </c>
    </row>
    <row r="85" spans="11:45" ht="15">
      <c r="K85" s="25">
        <f>K84+1</f>
        <v>2</v>
      </c>
      <c r="L85" s="25" t="s">
        <v>179</v>
      </c>
      <c r="M85" s="25" t="s">
        <v>179</v>
      </c>
      <c r="N85" s="25" t="s">
        <v>179</v>
      </c>
      <c r="O85" s="25" t="s">
        <v>179</v>
      </c>
      <c r="Q85" s="25">
        <f>Q84+1</f>
        <v>2</v>
      </c>
      <c r="R85" s="25" t="s">
        <v>179</v>
      </c>
      <c r="S85" s="25" t="s">
        <v>179</v>
      </c>
      <c r="T85" s="25" t="s">
        <v>179</v>
      </c>
      <c r="U85" s="25" t="s">
        <v>179</v>
      </c>
      <c r="W85" s="25">
        <f>W84+1</f>
        <v>2</v>
      </c>
      <c r="X85" s="25">
        <v>16</v>
      </c>
      <c r="Y85" s="25">
        <v>94</v>
      </c>
      <c r="Z85" s="25">
        <v>78</v>
      </c>
      <c r="AA85" s="25">
        <v>187</v>
      </c>
      <c r="AC85" s="25">
        <f>AC84+1</f>
        <v>2</v>
      </c>
      <c r="AD85" s="25" t="s">
        <v>179</v>
      </c>
      <c r="AE85" s="25" t="s">
        <v>179</v>
      </c>
      <c r="AF85" s="25" t="s">
        <v>179</v>
      </c>
      <c r="AG85" s="25" t="s">
        <v>179</v>
      </c>
      <c r="AI85" s="25">
        <f>AI84+1</f>
        <v>2</v>
      </c>
      <c r="AJ85" s="25" t="s">
        <v>179</v>
      </c>
      <c r="AK85" s="25" t="s">
        <v>179</v>
      </c>
      <c r="AL85" s="25" t="s">
        <v>179</v>
      </c>
      <c r="AM85" s="25" t="s">
        <v>179</v>
      </c>
      <c r="AO85" s="25">
        <f>AO84+1</f>
        <v>2</v>
      </c>
      <c r="AP85" s="25" t="s">
        <v>179</v>
      </c>
      <c r="AQ85" s="25" t="s">
        <v>179</v>
      </c>
      <c r="AR85" s="25" t="s">
        <v>179</v>
      </c>
      <c r="AS85" s="25" t="s">
        <v>179</v>
      </c>
    </row>
    <row r="86" spans="11:45" ht="15">
      <c r="K86" s="25">
        <f aca="true" t="shared" si="15" ref="K86:K103">K85+1</f>
        <v>3</v>
      </c>
      <c r="L86" s="25" t="s">
        <v>179</v>
      </c>
      <c r="M86" s="25" t="s">
        <v>179</v>
      </c>
      <c r="N86" s="25" t="s">
        <v>179</v>
      </c>
      <c r="O86" s="25" t="s">
        <v>179</v>
      </c>
      <c r="Q86" s="25">
        <f aca="true" t="shared" si="16" ref="Q86:Q103">Q85+1</f>
        <v>3</v>
      </c>
      <c r="R86" s="25" t="s">
        <v>179</v>
      </c>
      <c r="S86" s="25" t="s">
        <v>179</v>
      </c>
      <c r="T86" s="25" t="s">
        <v>179</v>
      </c>
      <c r="U86" s="25" t="s">
        <v>179</v>
      </c>
      <c r="W86" s="25">
        <f aca="true" t="shared" si="17" ref="W86:W103">W85+1</f>
        <v>3</v>
      </c>
      <c r="X86" s="25">
        <v>16</v>
      </c>
      <c r="Y86" s="25">
        <v>63</v>
      </c>
      <c r="Z86" s="25">
        <v>93</v>
      </c>
      <c r="AA86" s="25">
        <v>188</v>
      </c>
      <c r="AC86" s="25">
        <f aca="true" t="shared" si="18" ref="AC86:AC103">AC85+1</f>
        <v>3</v>
      </c>
      <c r="AD86" s="25" t="s">
        <v>179</v>
      </c>
      <c r="AE86" s="25" t="s">
        <v>179</v>
      </c>
      <c r="AF86" s="25" t="s">
        <v>179</v>
      </c>
      <c r="AG86" s="25" t="s">
        <v>179</v>
      </c>
      <c r="AI86" s="25">
        <f aca="true" t="shared" si="19" ref="AI86:AI103">AI85+1</f>
        <v>3</v>
      </c>
      <c r="AJ86" s="25" t="s">
        <v>179</v>
      </c>
      <c r="AK86" s="25" t="s">
        <v>179</v>
      </c>
      <c r="AL86" s="25" t="s">
        <v>179</v>
      </c>
      <c r="AM86" s="25" t="s">
        <v>179</v>
      </c>
      <c r="AO86" s="25">
        <f aca="true" t="shared" si="20" ref="AO86:AO103">AO85+1</f>
        <v>3</v>
      </c>
      <c r="AP86" s="25" t="s">
        <v>179</v>
      </c>
      <c r="AQ86" s="25" t="s">
        <v>179</v>
      </c>
      <c r="AR86" s="25" t="s">
        <v>179</v>
      </c>
      <c r="AS86" s="25" t="s">
        <v>179</v>
      </c>
    </row>
    <row r="87" spans="11:45" ht="15">
      <c r="K87" s="25">
        <f t="shared" si="15"/>
        <v>4</v>
      </c>
      <c r="L87" s="25" t="s">
        <v>179</v>
      </c>
      <c r="M87" s="25" t="s">
        <v>179</v>
      </c>
      <c r="N87" s="25" t="s">
        <v>179</v>
      </c>
      <c r="O87" s="25" t="s">
        <v>179</v>
      </c>
      <c r="Q87" s="25">
        <f t="shared" si="16"/>
        <v>4</v>
      </c>
      <c r="R87" s="25" t="s">
        <v>179</v>
      </c>
      <c r="S87" s="25" t="s">
        <v>179</v>
      </c>
      <c r="T87" s="25" t="s">
        <v>179</v>
      </c>
      <c r="U87" s="25" t="s">
        <v>179</v>
      </c>
      <c r="W87" s="25">
        <f t="shared" si="17"/>
        <v>4</v>
      </c>
      <c r="X87" s="25">
        <v>16</v>
      </c>
      <c r="Y87" s="25">
        <v>62</v>
      </c>
      <c r="Z87" s="25">
        <v>62</v>
      </c>
      <c r="AA87" s="25">
        <v>187</v>
      </c>
      <c r="AC87" s="25">
        <f t="shared" si="18"/>
        <v>4</v>
      </c>
      <c r="AD87" s="25" t="s">
        <v>179</v>
      </c>
      <c r="AE87" s="25" t="s">
        <v>179</v>
      </c>
      <c r="AF87" s="25" t="s">
        <v>179</v>
      </c>
      <c r="AG87" s="25" t="s">
        <v>179</v>
      </c>
      <c r="AI87" s="25">
        <f t="shared" si="19"/>
        <v>4</v>
      </c>
      <c r="AJ87" s="25" t="s">
        <v>179</v>
      </c>
      <c r="AK87" s="25" t="s">
        <v>179</v>
      </c>
      <c r="AL87" s="25" t="s">
        <v>179</v>
      </c>
      <c r="AM87" s="25" t="s">
        <v>179</v>
      </c>
      <c r="AO87" s="25">
        <f t="shared" si="20"/>
        <v>4</v>
      </c>
      <c r="AP87" s="25" t="s">
        <v>179</v>
      </c>
      <c r="AQ87" s="25" t="s">
        <v>179</v>
      </c>
      <c r="AR87" s="25" t="s">
        <v>179</v>
      </c>
      <c r="AS87" s="25" t="s">
        <v>179</v>
      </c>
    </row>
    <row r="88" spans="11:45" ht="15">
      <c r="K88" s="25">
        <f t="shared" si="15"/>
        <v>5</v>
      </c>
      <c r="L88" s="25" t="s">
        <v>179</v>
      </c>
      <c r="M88" s="25" t="s">
        <v>179</v>
      </c>
      <c r="N88" s="25" t="s">
        <v>179</v>
      </c>
      <c r="O88" s="25" t="s">
        <v>179</v>
      </c>
      <c r="Q88" s="25">
        <f t="shared" si="16"/>
        <v>5</v>
      </c>
      <c r="R88" s="25" t="s">
        <v>179</v>
      </c>
      <c r="S88" s="25" t="s">
        <v>179</v>
      </c>
      <c r="T88" s="25" t="s">
        <v>179</v>
      </c>
      <c r="U88" s="25" t="s">
        <v>179</v>
      </c>
      <c r="W88" s="25">
        <f t="shared" si="17"/>
        <v>5</v>
      </c>
      <c r="X88" s="25">
        <v>15</v>
      </c>
      <c r="Y88" s="25">
        <v>63</v>
      </c>
      <c r="Z88" s="25">
        <v>78</v>
      </c>
      <c r="AA88" s="25">
        <v>188</v>
      </c>
      <c r="AC88" s="25">
        <f t="shared" si="18"/>
        <v>5</v>
      </c>
      <c r="AD88" s="25" t="s">
        <v>179</v>
      </c>
      <c r="AE88" s="25" t="s">
        <v>179</v>
      </c>
      <c r="AF88" s="25" t="s">
        <v>179</v>
      </c>
      <c r="AG88" s="25" t="s">
        <v>179</v>
      </c>
      <c r="AI88" s="25">
        <f t="shared" si="19"/>
        <v>5</v>
      </c>
      <c r="AJ88" s="25" t="s">
        <v>179</v>
      </c>
      <c r="AK88" s="25" t="s">
        <v>179</v>
      </c>
      <c r="AL88" s="25" t="s">
        <v>179</v>
      </c>
      <c r="AM88" s="25" t="s">
        <v>179</v>
      </c>
      <c r="AO88" s="25">
        <f t="shared" si="20"/>
        <v>5</v>
      </c>
      <c r="AP88" s="25" t="s">
        <v>179</v>
      </c>
      <c r="AQ88" s="25" t="s">
        <v>179</v>
      </c>
      <c r="AR88" s="25" t="s">
        <v>179</v>
      </c>
      <c r="AS88" s="25" t="s">
        <v>179</v>
      </c>
    </row>
    <row r="89" spans="11:45" ht="15">
      <c r="K89" s="25">
        <f t="shared" si="15"/>
        <v>6</v>
      </c>
      <c r="L89" s="25" t="s">
        <v>179</v>
      </c>
      <c r="M89" s="25" t="s">
        <v>179</v>
      </c>
      <c r="N89" s="25" t="s">
        <v>179</v>
      </c>
      <c r="O89" s="25" t="s">
        <v>179</v>
      </c>
      <c r="Q89" s="25">
        <f t="shared" si="16"/>
        <v>6</v>
      </c>
      <c r="R89" s="25" t="s">
        <v>179</v>
      </c>
      <c r="S89" s="25" t="s">
        <v>179</v>
      </c>
      <c r="T89" s="25" t="s">
        <v>179</v>
      </c>
      <c r="U89" s="25" t="s">
        <v>179</v>
      </c>
      <c r="W89" s="25">
        <f t="shared" si="17"/>
        <v>6</v>
      </c>
      <c r="X89" s="25">
        <v>15</v>
      </c>
      <c r="Y89" s="25">
        <v>78</v>
      </c>
      <c r="Z89" s="25">
        <v>78</v>
      </c>
      <c r="AA89" s="25">
        <v>188</v>
      </c>
      <c r="AC89" s="25">
        <f t="shared" si="18"/>
        <v>6</v>
      </c>
      <c r="AD89" s="25" t="s">
        <v>179</v>
      </c>
      <c r="AE89" s="25" t="s">
        <v>179</v>
      </c>
      <c r="AF89" s="25" t="s">
        <v>179</v>
      </c>
      <c r="AG89" s="25" t="s">
        <v>179</v>
      </c>
      <c r="AI89" s="25">
        <f t="shared" si="19"/>
        <v>6</v>
      </c>
      <c r="AJ89" s="25" t="s">
        <v>179</v>
      </c>
      <c r="AK89" s="25" t="s">
        <v>179</v>
      </c>
      <c r="AL89" s="25" t="s">
        <v>179</v>
      </c>
      <c r="AM89" s="25" t="s">
        <v>179</v>
      </c>
      <c r="AO89" s="25">
        <f t="shared" si="20"/>
        <v>6</v>
      </c>
      <c r="AP89" s="25" t="s">
        <v>179</v>
      </c>
      <c r="AQ89" s="25" t="s">
        <v>179</v>
      </c>
      <c r="AR89" s="25" t="s">
        <v>179</v>
      </c>
      <c r="AS89" s="25" t="s">
        <v>179</v>
      </c>
    </row>
    <row r="90" spans="11:45" ht="15">
      <c r="K90" s="25">
        <f t="shared" si="15"/>
        <v>7</v>
      </c>
      <c r="L90" s="25" t="s">
        <v>179</v>
      </c>
      <c r="M90" s="25" t="s">
        <v>179</v>
      </c>
      <c r="N90" s="25" t="s">
        <v>179</v>
      </c>
      <c r="O90" s="25" t="s">
        <v>179</v>
      </c>
      <c r="Q90" s="25">
        <f t="shared" si="16"/>
        <v>7</v>
      </c>
      <c r="R90" s="25" t="s">
        <v>179</v>
      </c>
      <c r="S90" s="25" t="s">
        <v>179</v>
      </c>
      <c r="T90" s="25" t="s">
        <v>179</v>
      </c>
      <c r="U90" s="25" t="s">
        <v>179</v>
      </c>
      <c r="W90" s="25">
        <f t="shared" si="17"/>
        <v>7</v>
      </c>
      <c r="X90" s="25">
        <v>15</v>
      </c>
      <c r="Y90" s="25">
        <v>78</v>
      </c>
      <c r="Z90" s="25">
        <v>78</v>
      </c>
      <c r="AA90" s="25">
        <v>204</v>
      </c>
      <c r="AC90" s="25">
        <f t="shared" si="18"/>
        <v>7</v>
      </c>
      <c r="AD90" s="25" t="s">
        <v>179</v>
      </c>
      <c r="AE90" s="25" t="s">
        <v>179</v>
      </c>
      <c r="AF90" s="25" t="s">
        <v>179</v>
      </c>
      <c r="AG90" s="25" t="s">
        <v>179</v>
      </c>
      <c r="AI90" s="25">
        <f t="shared" si="19"/>
        <v>7</v>
      </c>
      <c r="AJ90" s="25" t="s">
        <v>179</v>
      </c>
      <c r="AK90" s="25" t="s">
        <v>179</v>
      </c>
      <c r="AL90" s="25" t="s">
        <v>179</v>
      </c>
      <c r="AM90" s="25" t="s">
        <v>179</v>
      </c>
      <c r="AO90" s="25">
        <f t="shared" si="20"/>
        <v>7</v>
      </c>
      <c r="AP90" s="25" t="s">
        <v>179</v>
      </c>
      <c r="AQ90" s="25" t="s">
        <v>179</v>
      </c>
      <c r="AR90" s="25" t="s">
        <v>179</v>
      </c>
      <c r="AS90" s="25" t="s">
        <v>179</v>
      </c>
    </row>
    <row r="91" spans="11:45" ht="15">
      <c r="K91" s="25">
        <f t="shared" si="15"/>
        <v>8</v>
      </c>
      <c r="L91" s="25" t="s">
        <v>179</v>
      </c>
      <c r="M91" s="25" t="s">
        <v>179</v>
      </c>
      <c r="N91" s="25" t="s">
        <v>179</v>
      </c>
      <c r="O91" s="25" t="s">
        <v>179</v>
      </c>
      <c r="Q91" s="25">
        <f t="shared" si="16"/>
        <v>8</v>
      </c>
      <c r="R91" s="25" t="s">
        <v>179</v>
      </c>
      <c r="S91" s="25" t="s">
        <v>179</v>
      </c>
      <c r="T91" s="25" t="s">
        <v>179</v>
      </c>
      <c r="U91" s="25" t="s">
        <v>179</v>
      </c>
      <c r="W91" s="25">
        <f t="shared" si="17"/>
        <v>8</v>
      </c>
      <c r="X91" s="25">
        <v>16</v>
      </c>
      <c r="Y91" s="25">
        <v>78</v>
      </c>
      <c r="Z91" s="25">
        <v>62</v>
      </c>
      <c r="AA91" s="25">
        <v>219</v>
      </c>
      <c r="AC91" s="25">
        <f t="shared" si="18"/>
        <v>8</v>
      </c>
      <c r="AD91" s="25" t="s">
        <v>179</v>
      </c>
      <c r="AE91" s="25" t="s">
        <v>179</v>
      </c>
      <c r="AF91" s="25" t="s">
        <v>179</v>
      </c>
      <c r="AG91" s="25" t="s">
        <v>179</v>
      </c>
      <c r="AI91" s="25">
        <f t="shared" si="19"/>
        <v>8</v>
      </c>
      <c r="AJ91" s="25" t="s">
        <v>179</v>
      </c>
      <c r="AK91" s="25" t="s">
        <v>179</v>
      </c>
      <c r="AL91" s="25" t="s">
        <v>179</v>
      </c>
      <c r="AM91" s="25" t="s">
        <v>179</v>
      </c>
      <c r="AO91" s="25">
        <f t="shared" si="20"/>
        <v>8</v>
      </c>
      <c r="AP91" s="25" t="s">
        <v>179</v>
      </c>
      <c r="AQ91" s="25" t="s">
        <v>179</v>
      </c>
      <c r="AR91" s="25" t="s">
        <v>179</v>
      </c>
      <c r="AS91" s="25" t="s">
        <v>179</v>
      </c>
    </row>
    <row r="92" spans="11:45" ht="15">
      <c r="K92" s="25">
        <f t="shared" si="15"/>
        <v>9</v>
      </c>
      <c r="L92" s="25" t="s">
        <v>179</v>
      </c>
      <c r="M92" s="25" t="s">
        <v>179</v>
      </c>
      <c r="N92" s="25" t="s">
        <v>179</v>
      </c>
      <c r="O92" s="25" t="s">
        <v>179</v>
      </c>
      <c r="Q92" s="25">
        <f t="shared" si="16"/>
        <v>9</v>
      </c>
      <c r="R92" s="25" t="s">
        <v>179</v>
      </c>
      <c r="S92" s="25" t="s">
        <v>179</v>
      </c>
      <c r="T92" s="25" t="s">
        <v>179</v>
      </c>
      <c r="U92" s="25" t="s">
        <v>179</v>
      </c>
      <c r="W92" s="25">
        <f t="shared" si="17"/>
        <v>9</v>
      </c>
      <c r="X92" s="25">
        <v>16</v>
      </c>
      <c r="Y92" s="25">
        <v>78</v>
      </c>
      <c r="Z92" s="25">
        <v>78</v>
      </c>
      <c r="AA92" s="25">
        <v>188</v>
      </c>
      <c r="AC92" s="25">
        <f t="shared" si="18"/>
        <v>9</v>
      </c>
      <c r="AD92" s="25" t="s">
        <v>179</v>
      </c>
      <c r="AE92" s="25" t="s">
        <v>179</v>
      </c>
      <c r="AF92" s="25" t="s">
        <v>179</v>
      </c>
      <c r="AG92" s="25" t="s">
        <v>179</v>
      </c>
      <c r="AI92" s="25">
        <f t="shared" si="19"/>
        <v>9</v>
      </c>
      <c r="AJ92" s="25" t="s">
        <v>179</v>
      </c>
      <c r="AK92" s="25" t="s">
        <v>179</v>
      </c>
      <c r="AL92" s="25" t="s">
        <v>179</v>
      </c>
      <c r="AM92" s="25" t="s">
        <v>179</v>
      </c>
      <c r="AO92" s="25">
        <f t="shared" si="20"/>
        <v>9</v>
      </c>
      <c r="AP92" s="25" t="s">
        <v>179</v>
      </c>
      <c r="AQ92" s="25" t="s">
        <v>179</v>
      </c>
      <c r="AR92" s="25" t="s">
        <v>179</v>
      </c>
      <c r="AS92" s="25" t="s">
        <v>179</v>
      </c>
    </row>
    <row r="93" spans="11:45" ht="15">
      <c r="K93" s="25">
        <f t="shared" si="15"/>
        <v>10</v>
      </c>
      <c r="L93" s="25" t="s">
        <v>179</v>
      </c>
      <c r="M93" s="25" t="s">
        <v>179</v>
      </c>
      <c r="N93" s="25" t="s">
        <v>179</v>
      </c>
      <c r="O93" s="25" t="s">
        <v>179</v>
      </c>
      <c r="Q93" s="25">
        <f t="shared" si="16"/>
        <v>10</v>
      </c>
      <c r="R93" s="25" t="s">
        <v>179</v>
      </c>
      <c r="S93" s="25" t="s">
        <v>179</v>
      </c>
      <c r="T93" s="25" t="s">
        <v>179</v>
      </c>
      <c r="U93" s="25" t="s">
        <v>179</v>
      </c>
      <c r="W93" s="25">
        <f t="shared" si="17"/>
        <v>10</v>
      </c>
      <c r="X93" s="25">
        <v>15</v>
      </c>
      <c r="Y93" s="25">
        <v>78</v>
      </c>
      <c r="Z93" s="25">
        <v>79</v>
      </c>
      <c r="AA93" s="25">
        <v>188</v>
      </c>
      <c r="AC93" s="25">
        <f t="shared" si="18"/>
        <v>10</v>
      </c>
      <c r="AD93" s="25" t="s">
        <v>179</v>
      </c>
      <c r="AE93" s="25" t="s">
        <v>179</v>
      </c>
      <c r="AF93" s="25" t="s">
        <v>179</v>
      </c>
      <c r="AG93" s="25" t="s">
        <v>179</v>
      </c>
      <c r="AI93" s="25">
        <f t="shared" si="19"/>
        <v>10</v>
      </c>
      <c r="AJ93" s="25" t="s">
        <v>179</v>
      </c>
      <c r="AK93" s="25" t="s">
        <v>179</v>
      </c>
      <c r="AL93" s="25" t="s">
        <v>179</v>
      </c>
      <c r="AM93" s="25" t="s">
        <v>179</v>
      </c>
      <c r="AO93" s="25">
        <f t="shared" si="20"/>
        <v>10</v>
      </c>
      <c r="AP93" s="25" t="s">
        <v>179</v>
      </c>
      <c r="AQ93" s="25" t="s">
        <v>179</v>
      </c>
      <c r="AR93" s="25" t="s">
        <v>179</v>
      </c>
      <c r="AS93" s="25" t="s">
        <v>179</v>
      </c>
    </row>
    <row r="94" spans="11:45" ht="15">
      <c r="K94" s="25">
        <f t="shared" si="15"/>
        <v>11</v>
      </c>
      <c r="L94" s="25" t="s">
        <v>179</v>
      </c>
      <c r="M94" s="25" t="s">
        <v>179</v>
      </c>
      <c r="N94" s="25" t="s">
        <v>179</v>
      </c>
      <c r="O94" s="25" t="s">
        <v>179</v>
      </c>
      <c r="Q94" s="25">
        <f t="shared" si="16"/>
        <v>11</v>
      </c>
      <c r="R94" s="25" t="s">
        <v>179</v>
      </c>
      <c r="S94" s="25" t="s">
        <v>179</v>
      </c>
      <c r="T94" s="25" t="s">
        <v>179</v>
      </c>
      <c r="U94" s="25" t="s">
        <v>179</v>
      </c>
      <c r="W94" s="25">
        <f t="shared" si="17"/>
        <v>11</v>
      </c>
      <c r="X94" s="25">
        <v>16</v>
      </c>
      <c r="Y94" s="25">
        <v>62</v>
      </c>
      <c r="Z94" s="25">
        <v>78</v>
      </c>
      <c r="AA94" s="25">
        <v>187</v>
      </c>
      <c r="AC94" s="25">
        <f t="shared" si="18"/>
        <v>11</v>
      </c>
      <c r="AD94" s="25" t="s">
        <v>179</v>
      </c>
      <c r="AE94" s="25" t="s">
        <v>179</v>
      </c>
      <c r="AF94" s="25" t="s">
        <v>179</v>
      </c>
      <c r="AG94" s="25" t="s">
        <v>179</v>
      </c>
      <c r="AI94" s="25">
        <f t="shared" si="19"/>
        <v>11</v>
      </c>
      <c r="AJ94" s="25" t="s">
        <v>179</v>
      </c>
      <c r="AK94" s="25" t="s">
        <v>179</v>
      </c>
      <c r="AL94" s="25" t="s">
        <v>179</v>
      </c>
      <c r="AM94" s="25" t="s">
        <v>179</v>
      </c>
      <c r="AO94" s="25">
        <f t="shared" si="20"/>
        <v>11</v>
      </c>
      <c r="AP94" s="25" t="s">
        <v>179</v>
      </c>
      <c r="AQ94" s="25" t="s">
        <v>179</v>
      </c>
      <c r="AR94" s="25" t="s">
        <v>179</v>
      </c>
      <c r="AS94" s="25" t="s">
        <v>179</v>
      </c>
    </row>
    <row r="95" spans="11:45" ht="15">
      <c r="K95" s="25">
        <f t="shared" si="15"/>
        <v>12</v>
      </c>
      <c r="L95" s="25" t="s">
        <v>179</v>
      </c>
      <c r="M95" s="25" t="s">
        <v>179</v>
      </c>
      <c r="N95" s="25" t="s">
        <v>179</v>
      </c>
      <c r="O95" s="25" t="s">
        <v>179</v>
      </c>
      <c r="Q95" s="25">
        <f t="shared" si="16"/>
        <v>12</v>
      </c>
      <c r="R95" s="25" t="s">
        <v>179</v>
      </c>
      <c r="S95" s="25" t="s">
        <v>179</v>
      </c>
      <c r="T95" s="25" t="s">
        <v>179</v>
      </c>
      <c r="U95" s="25" t="s">
        <v>179</v>
      </c>
      <c r="W95" s="25">
        <f t="shared" si="17"/>
        <v>12</v>
      </c>
      <c r="X95" s="25">
        <v>16</v>
      </c>
      <c r="Y95" s="25">
        <v>78</v>
      </c>
      <c r="Z95" s="25">
        <v>78</v>
      </c>
      <c r="AA95" s="25">
        <v>234</v>
      </c>
      <c r="AC95" s="25">
        <f t="shared" si="18"/>
        <v>12</v>
      </c>
      <c r="AD95" s="25" t="s">
        <v>179</v>
      </c>
      <c r="AE95" s="25" t="s">
        <v>179</v>
      </c>
      <c r="AF95" s="25" t="s">
        <v>179</v>
      </c>
      <c r="AG95" s="25" t="s">
        <v>179</v>
      </c>
      <c r="AI95" s="25">
        <f t="shared" si="19"/>
        <v>12</v>
      </c>
      <c r="AJ95" s="25" t="s">
        <v>179</v>
      </c>
      <c r="AK95" s="25" t="s">
        <v>179</v>
      </c>
      <c r="AL95" s="25" t="s">
        <v>179</v>
      </c>
      <c r="AM95" s="25" t="s">
        <v>179</v>
      </c>
      <c r="AO95" s="25">
        <f t="shared" si="20"/>
        <v>12</v>
      </c>
      <c r="AP95" s="25" t="s">
        <v>179</v>
      </c>
      <c r="AQ95" s="25" t="s">
        <v>179</v>
      </c>
      <c r="AR95" s="25" t="s">
        <v>179</v>
      </c>
      <c r="AS95" s="25" t="s">
        <v>179</v>
      </c>
    </row>
    <row r="96" spans="11:45" ht="15">
      <c r="K96" s="25">
        <f t="shared" si="15"/>
        <v>13</v>
      </c>
      <c r="L96" s="25" t="s">
        <v>179</v>
      </c>
      <c r="M96" s="25" t="s">
        <v>179</v>
      </c>
      <c r="N96" s="25" t="s">
        <v>179</v>
      </c>
      <c r="O96" s="25" t="s">
        <v>179</v>
      </c>
      <c r="Q96" s="25">
        <f t="shared" si="16"/>
        <v>13</v>
      </c>
      <c r="R96" s="25" t="s">
        <v>179</v>
      </c>
      <c r="S96" s="25" t="s">
        <v>179</v>
      </c>
      <c r="T96" s="25" t="s">
        <v>179</v>
      </c>
      <c r="U96" s="25" t="s">
        <v>179</v>
      </c>
      <c r="W96" s="25">
        <f t="shared" si="17"/>
        <v>13</v>
      </c>
      <c r="X96" s="25">
        <v>16</v>
      </c>
      <c r="Y96" s="25">
        <v>78</v>
      </c>
      <c r="Z96" s="25">
        <v>78</v>
      </c>
      <c r="AA96" s="25">
        <v>203</v>
      </c>
      <c r="AC96" s="25">
        <f t="shared" si="18"/>
        <v>13</v>
      </c>
      <c r="AD96" s="25" t="s">
        <v>179</v>
      </c>
      <c r="AE96" s="25" t="s">
        <v>179</v>
      </c>
      <c r="AF96" s="25" t="s">
        <v>179</v>
      </c>
      <c r="AG96" s="25" t="s">
        <v>179</v>
      </c>
      <c r="AI96" s="25">
        <f t="shared" si="19"/>
        <v>13</v>
      </c>
      <c r="AJ96" s="25" t="s">
        <v>179</v>
      </c>
      <c r="AK96" s="25" t="s">
        <v>179</v>
      </c>
      <c r="AL96" s="25" t="s">
        <v>179</v>
      </c>
      <c r="AM96" s="25" t="s">
        <v>179</v>
      </c>
      <c r="AO96" s="25">
        <f t="shared" si="20"/>
        <v>13</v>
      </c>
      <c r="AP96" s="25" t="s">
        <v>179</v>
      </c>
      <c r="AQ96" s="25" t="s">
        <v>179</v>
      </c>
      <c r="AR96" s="25" t="s">
        <v>179</v>
      </c>
      <c r="AS96" s="25" t="s">
        <v>179</v>
      </c>
    </row>
    <row r="97" spans="11:45" ht="15">
      <c r="K97" s="25">
        <f t="shared" si="15"/>
        <v>14</v>
      </c>
      <c r="L97" s="25" t="s">
        <v>179</v>
      </c>
      <c r="M97" s="25" t="s">
        <v>179</v>
      </c>
      <c r="N97" s="25" t="s">
        <v>179</v>
      </c>
      <c r="O97" s="25" t="s">
        <v>179</v>
      </c>
      <c r="Q97" s="25">
        <f t="shared" si="16"/>
        <v>14</v>
      </c>
      <c r="R97" s="25" t="s">
        <v>179</v>
      </c>
      <c r="S97" s="25" t="s">
        <v>179</v>
      </c>
      <c r="T97" s="25" t="s">
        <v>179</v>
      </c>
      <c r="U97" s="25" t="s">
        <v>179</v>
      </c>
      <c r="W97" s="25">
        <f t="shared" si="17"/>
        <v>14</v>
      </c>
      <c r="X97" s="25">
        <v>15</v>
      </c>
      <c r="Y97" s="25">
        <v>78</v>
      </c>
      <c r="Z97" s="25">
        <v>78</v>
      </c>
      <c r="AA97" s="25">
        <v>188</v>
      </c>
      <c r="AC97" s="25">
        <f t="shared" si="18"/>
        <v>14</v>
      </c>
      <c r="AD97" s="25" t="s">
        <v>179</v>
      </c>
      <c r="AE97" s="25" t="s">
        <v>179</v>
      </c>
      <c r="AF97" s="25" t="s">
        <v>179</v>
      </c>
      <c r="AG97" s="25" t="s">
        <v>179</v>
      </c>
      <c r="AI97" s="25">
        <f t="shared" si="19"/>
        <v>14</v>
      </c>
      <c r="AJ97" s="25" t="s">
        <v>179</v>
      </c>
      <c r="AK97" s="25" t="s">
        <v>179</v>
      </c>
      <c r="AL97" s="25" t="s">
        <v>179</v>
      </c>
      <c r="AM97" s="25" t="s">
        <v>179</v>
      </c>
      <c r="AO97" s="25">
        <f t="shared" si="20"/>
        <v>14</v>
      </c>
      <c r="AP97" s="25" t="s">
        <v>179</v>
      </c>
      <c r="AQ97" s="25" t="s">
        <v>179</v>
      </c>
      <c r="AR97" s="25" t="s">
        <v>179</v>
      </c>
      <c r="AS97" s="25" t="s">
        <v>179</v>
      </c>
    </row>
    <row r="98" spans="11:45" ht="15">
      <c r="K98" s="25">
        <f t="shared" si="15"/>
        <v>15</v>
      </c>
      <c r="L98" s="25" t="s">
        <v>179</v>
      </c>
      <c r="M98" s="25" t="s">
        <v>179</v>
      </c>
      <c r="N98" s="25" t="s">
        <v>179</v>
      </c>
      <c r="O98" s="25" t="s">
        <v>179</v>
      </c>
      <c r="Q98" s="25">
        <f t="shared" si="16"/>
        <v>15</v>
      </c>
      <c r="R98" s="25" t="s">
        <v>179</v>
      </c>
      <c r="S98" s="25" t="s">
        <v>179</v>
      </c>
      <c r="T98" s="25" t="s">
        <v>179</v>
      </c>
      <c r="U98" s="25" t="s">
        <v>179</v>
      </c>
      <c r="W98" s="25">
        <f t="shared" si="17"/>
        <v>15</v>
      </c>
      <c r="X98" s="25">
        <v>16</v>
      </c>
      <c r="Y98" s="25">
        <v>79</v>
      </c>
      <c r="Z98" s="25">
        <v>78</v>
      </c>
      <c r="AA98" s="25">
        <v>187</v>
      </c>
      <c r="AC98" s="25">
        <f t="shared" si="18"/>
        <v>15</v>
      </c>
      <c r="AD98" s="25" t="s">
        <v>179</v>
      </c>
      <c r="AE98" s="25" t="s">
        <v>179</v>
      </c>
      <c r="AF98" s="25" t="s">
        <v>179</v>
      </c>
      <c r="AG98" s="25" t="s">
        <v>179</v>
      </c>
      <c r="AI98" s="25">
        <f t="shared" si="19"/>
        <v>15</v>
      </c>
      <c r="AJ98" s="25" t="s">
        <v>179</v>
      </c>
      <c r="AK98" s="25" t="s">
        <v>179</v>
      </c>
      <c r="AL98" s="25" t="s">
        <v>179</v>
      </c>
      <c r="AM98" s="25" t="s">
        <v>179</v>
      </c>
      <c r="AO98" s="25">
        <f t="shared" si="20"/>
        <v>15</v>
      </c>
      <c r="AP98" s="25" t="s">
        <v>179</v>
      </c>
      <c r="AQ98" s="25" t="s">
        <v>179</v>
      </c>
      <c r="AR98" s="25" t="s">
        <v>179</v>
      </c>
      <c r="AS98" s="25" t="s">
        <v>179</v>
      </c>
    </row>
    <row r="99" spans="11:45" ht="15">
      <c r="K99" s="25">
        <f t="shared" si="15"/>
        <v>16</v>
      </c>
      <c r="L99" s="25" t="s">
        <v>179</v>
      </c>
      <c r="M99" s="25" t="s">
        <v>179</v>
      </c>
      <c r="N99" s="25" t="s">
        <v>179</v>
      </c>
      <c r="O99" s="25" t="s">
        <v>179</v>
      </c>
      <c r="Q99" s="25">
        <f t="shared" si="16"/>
        <v>16</v>
      </c>
      <c r="R99" s="25" t="s">
        <v>179</v>
      </c>
      <c r="S99" s="25" t="s">
        <v>179</v>
      </c>
      <c r="T99" s="25" t="s">
        <v>179</v>
      </c>
      <c r="U99" s="25" t="s">
        <v>179</v>
      </c>
      <c r="W99" s="25">
        <f t="shared" si="17"/>
        <v>16</v>
      </c>
      <c r="X99" s="25">
        <v>16</v>
      </c>
      <c r="Y99" s="25">
        <v>78</v>
      </c>
      <c r="Z99" s="25">
        <v>78</v>
      </c>
      <c r="AA99" s="25">
        <v>187</v>
      </c>
      <c r="AC99" s="25">
        <f t="shared" si="18"/>
        <v>16</v>
      </c>
      <c r="AD99" s="25" t="s">
        <v>179</v>
      </c>
      <c r="AE99" s="25" t="s">
        <v>179</v>
      </c>
      <c r="AF99" s="25" t="s">
        <v>179</v>
      </c>
      <c r="AG99" s="25" t="s">
        <v>179</v>
      </c>
      <c r="AI99" s="25">
        <f t="shared" si="19"/>
        <v>16</v>
      </c>
      <c r="AJ99" s="25" t="s">
        <v>179</v>
      </c>
      <c r="AK99" s="25" t="s">
        <v>179</v>
      </c>
      <c r="AL99" s="25" t="s">
        <v>179</v>
      </c>
      <c r="AM99" s="25" t="s">
        <v>179</v>
      </c>
      <c r="AO99" s="25">
        <f t="shared" si="20"/>
        <v>16</v>
      </c>
      <c r="AP99" s="25" t="s">
        <v>179</v>
      </c>
      <c r="AQ99" s="25" t="s">
        <v>179</v>
      </c>
      <c r="AR99" s="25" t="s">
        <v>179</v>
      </c>
      <c r="AS99" s="25" t="s">
        <v>179</v>
      </c>
    </row>
    <row r="100" spans="11:45" ht="15">
      <c r="K100" s="25">
        <f t="shared" si="15"/>
        <v>17</v>
      </c>
      <c r="L100" s="25" t="s">
        <v>179</v>
      </c>
      <c r="M100" s="25" t="s">
        <v>179</v>
      </c>
      <c r="N100" s="25" t="s">
        <v>179</v>
      </c>
      <c r="O100" s="25" t="s">
        <v>179</v>
      </c>
      <c r="Q100" s="25">
        <f t="shared" si="16"/>
        <v>17</v>
      </c>
      <c r="R100" s="25" t="s">
        <v>179</v>
      </c>
      <c r="S100" s="25" t="s">
        <v>179</v>
      </c>
      <c r="T100" s="25" t="s">
        <v>179</v>
      </c>
      <c r="U100" s="25" t="s">
        <v>179</v>
      </c>
      <c r="W100" s="25">
        <f t="shared" si="17"/>
        <v>17</v>
      </c>
      <c r="X100" s="25">
        <v>16</v>
      </c>
      <c r="Y100" s="25">
        <v>79</v>
      </c>
      <c r="Z100" s="25">
        <v>63</v>
      </c>
      <c r="AA100" s="25">
        <v>187</v>
      </c>
      <c r="AC100" s="25">
        <f t="shared" si="18"/>
        <v>17</v>
      </c>
      <c r="AD100" s="25" t="s">
        <v>179</v>
      </c>
      <c r="AE100" s="25" t="s">
        <v>179</v>
      </c>
      <c r="AF100" s="25" t="s">
        <v>179</v>
      </c>
      <c r="AG100" s="25" t="s">
        <v>179</v>
      </c>
      <c r="AI100" s="25">
        <f t="shared" si="19"/>
        <v>17</v>
      </c>
      <c r="AJ100" s="25" t="s">
        <v>179</v>
      </c>
      <c r="AK100" s="25" t="s">
        <v>179</v>
      </c>
      <c r="AL100" s="25" t="s">
        <v>179</v>
      </c>
      <c r="AM100" s="25" t="s">
        <v>179</v>
      </c>
      <c r="AO100" s="25">
        <f t="shared" si="20"/>
        <v>17</v>
      </c>
      <c r="AP100" s="25" t="s">
        <v>179</v>
      </c>
      <c r="AQ100" s="25" t="s">
        <v>179</v>
      </c>
      <c r="AR100" s="25" t="s">
        <v>179</v>
      </c>
      <c r="AS100" s="25" t="s">
        <v>179</v>
      </c>
    </row>
    <row r="101" spans="11:45" ht="15">
      <c r="K101" s="25">
        <f t="shared" si="15"/>
        <v>18</v>
      </c>
      <c r="L101" s="25" t="s">
        <v>179</v>
      </c>
      <c r="M101" s="25" t="s">
        <v>179</v>
      </c>
      <c r="N101" s="25" t="s">
        <v>179</v>
      </c>
      <c r="O101" s="25" t="s">
        <v>179</v>
      </c>
      <c r="Q101" s="25">
        <f t="shared" si="16"/>
        <v>18</v>
      </c>
      <c r="R101" s="25" t="s">
        <v>179</v>
      </c>
      <c r="S101" s="25" t="s">
        <v>179</v>
      </c>
      <c r="T101" s="25" t="s">
        <v>179</v>
      </c>
      <c r="U101" s="25" t="s">
        <v>179</v>
      </c>
      <c r="W101" s="25">
        <f t="shared" si="17"/>
        <v>18</v>
      </c>
      <c r="X101" s="25">
        <v>16</v>
      </c>
      <c r="Y101" s="25">
        <v>78</v>
      </c>
      <c r="Z101" s="25">
        <v>78</v>
      </c>
      <c r="AA101" s="25">
        <v>188</v>
      </c>
      <c r="AC101" s="25">
        <f t="shared" si="18"/>
        <v>18</v>
      </c>
      <c r="AD101" s="25" t="s">
        <v>179</v>
      </c>
      <c r="AE101" s="25" t="s">
        <v>179</v>
      </c>
      <c r="AF101" s="25" t="s">
        <v>179</v>
      </c>
      <c r="AG101" s="25" t="s">
        <v>179</v>
      </c>
      <c r="AI101" s="25">
        <f t="shared" si="19"/>
        <v>18</v>
      </c>
      <c r="AJ101" s="25" t="s">
        <v>179</v>
      </c>
      <c r="AK101" s="25" t="s">
        <v>179</v>
      </c>
      <c r="AL101" s="25" t="s">
        <v>179</v>
      </c>
      <c r="AM101" s="25" t="s">
        <v>179</v>
      </c>
      <c r="AO101" s="25">
        <f t="shared" si="20"/>
        <v>18</v>
      </c>
      <c r="AP101" s="25" t="s">
        <v>179</v>
      </c>
      <c r="AQ101" s="25" t="s">
        <v>179</v>
      </c>
      <c r="AR101" s="25" t="s">
        <v>179</v>
      </c>
      <c r="AS101" s="25" t="s">
        <v>179</v>
      </c>
    </row>
    <row r="102" spans="11:45" ht="15">
      <c r="K102" s="25">
        <f t="shared" si="15"/>
        <v>19</v>
      </c>
      <c r="L102" s="25" t="s">
        <v>179</v>
      </c>
      <c r="M102" s="25" t="s">
        <v>179</v>
      </c>
      <c r="N102" s="25" t="s">
        <v>179</v>
      </c>
      <c r="O102" s="25" t="s">
        <v>179</v>
      </c>
      <c r="Q102" s="25">
        <f t="shared" si="16"/>
        <v>19</v>
      </c>
      <c r="R102" s="25" t="s">
        <v>179</v>
      </c>
      <c r="S102" s="25" t="s">
        <v>179</v>
      </c>
      <c r="T102" s="25" t="s">
        <v>179</v>
      </c>
      <c r="U102" s="25" t="s">
        <v>179</v>
      </c>
      <c r="W102" s="25">
        <f t="shared" si="17"/>
        <v>19</v>
      </c>
      <c r="X102" s="25">
        <v>16</v>
      </c>
      <c r="Y102" s="25">
        <v>62</v>
      </c>
      <c r="Z102" s="25">
        <v>78</v>
      </c>
      <c r="AA102" s="25">
        <v>203</v>
      </c>
      <c r="AC102" s="25">
        <f t="shared" si="18"/>
        <v>19</v>
      </c>
      <c r="AD102" s="25" t="s">
        <v>179</v>
      </c>
      <c r="AE102" s="25" t="s">
        <v>179</v>
      </c>
      <c r="AF102" s="25" t="s">
        <v>179</v>
      </c>
      <c r="AG102" s="25" t="s">
        <v>179</v>
      </c>
      <c r="AI102" s="25">
        <f t="shared" si="19"/>
        <v>19</v>
      </c>
      <c r="AJ102" s="25" t="s">
        <v>179</v>
      </c>
      <c r="AK102" s="25" t="s">
        <v>179</v>
      </c>
      <c r="AL102" s="25" t="s">
        <v>179</v>
      </c>
      <c r="AM102" s="25" t="s">
        <v>179</v>
      </c>
      <c r="AO102" s="25">
        <f t="shared" si="20"/>
        <v>19</v>
      </c>
      <c r="AP102" s="25" t="s">
        <v>179</v>
      </c>
      <c r="AQ102" s="25" t="s">
        <v>179</v>
      </c>
      <c r="AR102" s="25" t="s">
        <v>179</v>
      </c>
      <c r="AS102" s="25" t="s">
        <v>179</v>
      </c>
    </row>
    <row r="103" spans="11:45" ht="15">
      <c r="K103" s="25">
        <f t="shared" si="15"/>
        <v>20</v>
      </c>
      <c r="L103" s="25" t="s">
        <v>179</v>
      </c>
      <c r="M103" s="25" t="s">
        <v>179</v>
      </c>
      <c r="N103" s="25" t="s">
        <v>179</v>
      </c>
      <c r="O103" s="25" t="s">
        <v>179</v>
      </c>
      <c r="Q103" s="25">
        <f t="shared" si="16"/>
        <v>20</v>
      </c>
      <c r="R103" s="25" t="s">
        <v>179</v>
      </c>
      <c r="S103" s="25" t="s">
        <v>179</v>
      </c>
      <c r="T103" s="25" t="s">
        <v>179</v>
      </c>
      <c r="U103" s="25" t="s">
        <v>179</v>
      </c>
      <c r="W103" s="25">
        <f t="shared" si="17"/>
        <v>20</v>
      </c>
      <c r="X103" s="25">
        <v>15</v>
      </c>
      <c r="Y103" s="25">
        <v>78</v>
      </c>
      <c r="Z103" s="25">
        <v>125</v>
      </c>
      <c r="AA103" s="25">
        <v>187</v>
      </c>
      <c r="AC103" s="25">
        <f t="shared" si="18"/>
        <v>20</v>
      </c>
      <c r="AD103" s="25" t="s">
        <v>179</v>
      </c>
      <c r="AE103" s="25" t="s">
        <v>179</v>
      </c>
      <c r="AF103" s="25" t="s">
        <v>179</v>
      </c>
      <c r="AG103" s="25" t="s">
        <v>179</v>
      </c>
      <c r="AI103" s="25">
        <f t="shared" si="19"/>
        <v>20</v>
      </c>
      <c r="AJ103" s="25" t="s">
        <v>179</v>
      </c>
      <c r="AK103" s="25" t="s">
        <v>179</v>
      </c>
      <c r="AL103" s="25" t="s">
        <v>179</v>
      </c>
      <c r="AM103" s="25" t="s">
        <v>179</v>
      </c>
      <c r="AO103" s="25">
        <f t="shared" si="20"/>
        <v>20</v>
      </c>
      <c r="AP103" s="25" t="s">
        <v>179</v>
      </c>
      <c r="AQ103" s="25" t="s">
        <v>179</v>
      </c>
      <c r="AR103" s="25" t="s">
        <v>179</v>
      </c>
      <c r="AS103" s="25" t="s">
        <v>179</v>
      </c>
    </row>
    <row r="104" spans="11:45" ht="75">
      <c r="K104" s="40" t="s">
        <v>68</v>
      </c>
      <c r="L104" s="30">
        <f>F12</f>
        <v>15.6</v>
      </c>
      <c r="M104" s="30">
        <f>G12</f>
        <v>17.25</v>
      </c>
      <c r="N104" s="30">
        <f>H12</f>
        <v>60.9</v>
      </c>
      <c r="O104" s="30">
        <f>I12</f>
        <v>32</v>
      </c>
      <c r="Q104" s="40" t="s">
        <v>68</v>
      </c>
      <c r="R104" s="30">
        <f>F16</f>
        <v>139.8</v>
      </c>
      <c r="S104" s="30">
        <f>G16</f>
        <v>979.2</v>
      </c>
      <c r="T104" s="30">
        <f>H16</f>
        <v>914</v>
      </c>
      <c r="U104" s="30">
        <f>I16</f>
        <v>655.1</v>
      </c>
      <c r="W104" s="40" t="s">
        <v>68</v>
      </c>
      <c r="X104" s="30">
        <f>SUM(X84:X103)/20</f>
        <v>15.65</v>
      </c>
      <c r="Y104" s="30">
        <f>SUM(Y84:Y103)/20</f>
        <v>75</v>
      </c>
      <c r="Z104" s="30">
        <f>SUM(Z84:Z103)/20</f>
        <v>78.8</v>
      </c>
      <c r="AA104" s="30">
        <f>SUM(AA84:AA103)/20</f>
        <v>193.75</v>
      </c>
      <c r="AC104" s="40" t="s">
        <v>68</v>
      </c>
      <c r="AD104" s="30">
        <f>F24</f>
        <v>31.2</v>
      </c>
      <c r="AE104" s="30">
        <f>G24</f>
        <v>205.45</v>
      </c>
      <c r="AF104" s="30">
        <f>H24</f>
        <v>332.9</v>
      </c>
      <c r="AG104" s="30">
        <f>I24</f>
        <v>46.1</v>
      </c>
      <c r="AI104" s="40" t="s">
        <v>68</v>
      </c>
      <c r="AJ104" s="30">
        <f>F28</f>
        <v>1393.75</v>
      </c>
      <c r="AK104" s="30">
        <f>G28</f>
        <v>609307.1</v>
      </c>
      <c r="AL104" s="30">
        <f>H28</f>
        <v>3753969</v>
      </c>
      <c r="AM104" s="30">
        <f>I28</f>
        <v>7258440.6</v>
      </c>
      <c r="AO104" s="40" t="s">
        <v>68</v>
      </c>
      <c r="AP104" s="30">
        <f>F32</f>
        <v>15.6</v>
      </c>
      <c r="AQ104" s="30">
        <f>G32</f>
        <v>15.6</v>
      </c>
      <c r="AR104" s="30">
        <f>H32</f>
        <v>45.25</v>
      </c>
      <c r="AS104" s="30">
        <f>I32</f>
        <v>15.4</v>
      </c>
    </row>
    <row r="105" spans="11:45" ht="15">
      <c r="K105" s="6" t="s">
        <v>99</v>
      </c>
      <c r="L105" s="26" t="s">
        <v>67</v>
      </c>
      <c r="M105" s="28"/>
      <c r="N105" s="28"/>
      <c r="O105" s="29"/>
      <c r="Q105" s="6" t="s">
        <v>100</v>
      </c>
      <c r="R105" s="26" t="s">
        <v>67</v>
      </c>
      <c r="S105" s="28"/>
      <c r="T105" s="28"/>
      <c r="U105" s="29"/>
      <c r="W105" s="6" t="s">
        <v>139</v>
      </c>
      <c r="X105" s="26" t="s">
        <v>67</v>
      </c>
      <c r="Y105" s="28"/>
      <c r="Z105" s="28"/>
      <c r="AA105" s="29"/>
      <c r="AC105" s="6" t="s">
        <v>157</v>
      </c>
      <c r="AD105" s="26" t="s">
        <v>67</v>
      </c>
      <c r="AE105" s="28"/>
      <c r="AF105" s="28"/>
      <c r="AG105" s="29"/>
      <c r="AI105" s="6" t="s">
        <v>168</v>
      </c>
      <c r="AJ105" s="26" t="s">
        <v>67</v>
      </c>
      <c r="AK105" s="28"/>
      <c r="AL105" s="28"/>
      <c r="AM105" s="29"/>
      <c r="AO105" s="6" t="s">
        <v>181</v>
      </c>
      <c r="AP105" s="26" t="s">
        <v>67</v>
      </c>
      <c r="AQ105" s="28"/>
      <c r="AR105" s="28"/>
      <c r="AS105" s="29"/>
    </row>
    <row r="106" spans="11:45" ht="15">
      <c r="K106" s="40" t="s">
        <v>96</v>
      </c>
      <c r="L106" s="6" t="s">
        <v>6</v>
      </c>
      <c r="M106" s="6" t="s">
        <v>7</v>
      </c>
      <c r="N106" s="6" t="s">
        <v>8</v>
      </c>
      <c r="O106" s="6" t="s">
        <v>49</v>
      </c>
      <c r="Q106" s="40" t="s">
        <v>96</v>
      </c>
      <c r="R106" s="6" t="s">
        <v>6</v>
      </c>
      <c r="S106" s="6" t="s">
        <v>7</v>
      </c>
      <c r="T106" s="6" t="s">
        <v>8</v>
      </c>
      <c r="U106" s="6" t="s">
        <v>49</v>
      </c>
      <c r="W106" s="40" t="s">
        <v>96</v>
      </c>
      <c r="X106" s="6" t="s">
        <v>6</v>
      </c>
      <c r="Y106" s="6" t="s">
        <v>7</v>
      </c>
      <c r="Z106" s="6" t="s">
        <v>8</v>
      </c>
      <c r="AA106" s="6" t="s">
        <v>49</v>
      </c>
      <c r="AC106" s="40" t="s">
        <v>96</v>
      </c>
      <c r="AD106" s="6" t="s">
        <v>6</v>
      </c>
      <c r="AE106" s="6" t="s">
        <v>7</v>
      </c>
      <c r="AF106" s="6" t="s">
        <v>8</v>
      </c>
      <c r="AG106" s="6" t="s">
        <v>49</v>
      </c>
      <c r="AI106" s="40" t="s">
        <v>96</v>
      </c>
      <c r="AJ106" s="6" t="s">
        <v>6</v>
      </c>
      <c r="AK106" s="6" t="s">
        <v>7</v>
      </c>
      <c r="AL106" s="6" t="s">
        <v>8</v>
      </c>
      <c r="AM106" s="6" t="s">
        <v>49</v>
      </c>
      <c r="AO106" s="40" t="s">
        <v>96</v>
      </c>
      <c r="AP106" s="6" t="s">
        <v>6</v>
      </c>
      <c r="AQ106" s="6" t="s">
        <v>7</v>
      </c>
      <c r="AR106" s="6" t="s">
        <v>8</v>
      </c>
      <c r="AS106" s="6" t="s">
        <v>49</v>
      </c>
    </row>
    <row r="107" spans="11:45" ht="15">
      <c r="K107" s="25">
        <v>1</v>
      </c>
      <c r="L107" s="25" t="s">
        <v>179</v>
      </c>
      <c r="M107" s="25" t="s">
        <v>179</v>
      </c>
      <c r="N107" s="25" t="s">
        <v>179</v>
      </c>
      <c r="O107" s="25" t="s">
        <v>179</v>
      </c>
      <c r="Q107" s="25">
        <v>1</v>
      </c>
      <c r="R107" s="25" t="s">
        <v>179</v>
      </c>
      <c r="S107" s="25" t="s">
        <v>179</v>
      </c>
      <c r="T107" s="25" t="s">
        <v>179</v>
      </c>
      <c r="U107" s="25" t="s">
        <v>179</v>
      </c>
      <c r="W107" s="25">
        <v>1</v>
      </c>
      <c r="X107" s="25" t="s">
        <v>179</v>
      </c>
      <c r="Y107" s="25" t="s">
        <v>179</v>
      </c>
      <c r="Z107" s="25" t="s">
        <v>179</v>
      </c>
      <c r="AA107" s="25" t="s">
        <v>179</v>
      </c>
      <c r="AC107" s="25">
        <v>1</v>
      </c>
      <c r="AD107" s="25">
        <v>16</v>
      </c>
      <c r="AE107" s="25">
        <v>17172</v>
      </c>
      <c r="AF107" s="25">
        <v>4140</v>
      </c>
      <c r="AG107" s="25">
        <v>688</v>
      </c>
      <c r="AI107" s="25">
        <v>1</v>
      </c>
      <c r="AJ107" s="25" t="s">
        <v>179</v>
      </c>
      <c r="AK107" s="25" t="s">
        <v>179</v>
      </c>
      <c r="AL107" s="25" t="s">
        <v>179</v>
      </c>
      <c r="AM107" s="25" t="s">
        <v>179</v>
      </c>
      <c r="AO107" s="25">
        <v>1</v>
      </c>
      <c r="AP107" s="25" t="s">
        <v>179</v>
      </c>
      <c r="AQ107" s="25" t="s">
        <v>179</v>
      </c>
      <c r="AR107" s="25" t="s">
        <v>179</v>
      </c>
      <c r="AS107" s="25" t="s">
        <v>179</v>
      </c>
    </row>
    <row r="108" spans="11:45" ht="15">
      <c r="K108" s="25">
        <f>K107+1</f>
        <v>2</v>
      </c>
      <c r="L108" s="25" t="s">
        <v>179</v>
      </c>
      <c r="M108" s="25" t="s">
        <v>179</v>
      </c>
      <c r="N108" s="25" t="s">
        <v>179</v>
      </c>
      <c r="O108" s="25" t="s">
        <v>179</v>
      </c>
      <c r="Q108" s="25">
        <f>Q107+1</f>
        <v>2</v>
      </c>
      <c r="R108" s="25" t="s">
        <v>179</v>
      </c>
      <c r="S108" s="25" t="s">
        <v>179</v>
      </c>
      <c r="T108" s="25" t="s">
        <v>179</v>
      </c>
      <c r="U108" s="25" t="s">
        <v>179</v>
      </c>
      <c r="W108" s="25">
        <f>W107+1</f>
        <v>2</v>
      </c>
      <c r="X108" s="25" t="s">
        <v>179</v>
      </c>
      <c r="Y108" s="25" t="s">
        <v>179</v>
      </c>
      <c r="Z108" s="25" t="s">
        <v>179</v>
      </c>
      <c r="AA108" s="25" t="s">
        <v>179</v>
      </c>
      <c r="AC108" s="25">
        <f>AC107+1</f>
        <v>2</v>
      </c>
      <c r="AD108" s="25">
        <v>16</v>
      </c>
      <c r="AE108" s="25">
        <v>17219</v>
      </c>
      <c r="AF108" s="25">
        <v>4109</v>
      </c>
      <c r="AG108" s="25">
        <v>687</v>
      </c>
      <c r="AI108" s="25">
        <f>AI107+1</f>
        <v>2</v>
      </c>
      <c r="AJ108" s="25" t="s">
        <v>179</v>
      </c>
      <c r="AK108" s="25" t="s">
        <v>179</v>
      </c>
      <c r="AL108" s="25" t="s">
        <v>179</v>
      </c>
      <c r="AM108" s="25" t="s">
        <v>179</v>
      </c>
      <c r="AO108" s="25">
        <f>AO107+1</f>
        <v>2</v>
      </c>
      <c r="AP108" s="25" t="s">
        <v>179</v>
      </c>
      <c r="AQ108" s="25" t="s">
        <v>179</v>
      </c>
      <c r="AR108" s="25" t="s">
        <v>179</v>
      </c>
      <c r="AS108" s="25" t="s">
        <v>179</v>
      </c>
    </row>
    <row r="109" spans="11:45" ht="15">
      <c r="K109" s="25">
        <f aca="true" t="shared" si="21" ref="K109:K126">K108+1</f>
        <v>3</v>
      </c>
      <c r="L109" s="25" t="s">
        <v>179</v>
      </c>
      <c r="M109" s="25" t="s">
        <v>179</v>
      </c>
      <c r="N109" s="25" t="s">
        <v>179</v>
      </c>
      <c r="O109" s="25" t="s">
        <v>179</v>
      </c>
      <c r="Q109" s="25">
        <f aca="true" t="shared" si="22" ref="Q109:Q126">Q108+1</f>
        <v>3</v>
      </c>
      <c r="R109" s="25" t="s">
        <v>179</v>
      </c>
      <c r="S109" s="25" t="s">
        <v>179</v>
      </c>
      <c r="T109" s="25" t="s">
        <v>179</v>
      </c>
      <c r="U109" s="25" t="s">
        <v>179</v>
      </c>
      <c r="W109" s="25">
        <f aca="true" t="shared" si="23" ref="W109:W126">W108+1</f>
        <v>3</v>
      </c>
      <c r="X109" s="25" t="s">
        <v>179</v>
      </c>
      <c r="Y109" s="25" t="s">
        <v>179</v>
      </c>
      <c r="Z109" s="25" t="s">
        <v>179</v>
      </c>
      <c r="AA109" s="25" t="s">
        <v>179</v>
      </c>
      <c r="AC109" s="25">
        <f aca="true" t="shared" si="24" ref="AC109:AC126">AC108+1</f>
        <v>3</v>
      </c>
      <c r="AD109" s="25">
        <v>16</v>
      </c>
      <c r="AE109" s="25">
        <v>17281</v>
      </c>
      <c r="AF109" s="25">
        <v>4125</v>
      </c>
      <c r="AG109" s="25">
        <v>687</v>
      </c>
      <c r="AI109" s="25">
        <f aca="true" t="shared" si="25" ref="AI109:AI126">AI108+1</f>
        <v>3</v>
      </c>
      <c r="AJ109" s="25" t="s">
        <v>179</v>
      </c>
      <c r="AK109" s="25" t="s">
        <v>179</v>
      </c>
      <c r="AL109" s="25" t="s">
        <v>179</v>
      </c>
      <c r="AM109" s="25" t="s">
        <v>179</v>
      </c>
      <c r="AO109" s="25">
        <f aca="true" t="shared" si="26" ref="AO109:AO126">AO108+1</f>
        <v>3</v>
      </c>
      <c r="AP109" s="25" t="s">
        <v>179</v>
      </c>
      <c r="AQ109" s="25" t="s">
        <v>179</v>
      </c>
      <c r="AR109" s="25" t="s">
        <v>179</v>
      </c>
      <c r="AS109" s="25" t="s">
        <v>179</v>
      </c>
    </row>
    <row r="110" spans="11:45" ht="15">
      <c r="K110" s="25">
        <f t="shared" si="21"/>
        <v>4</v>
      </c>
      <c r="L110" s="25" t="s">
        <v>179</v>
      </c>
      <c r="M110" s="25" t="s">
        <v>179</v>
      </c>
      <c r="N110" s="25" t="s">
        <v>179</v>
      </c>
      <c r="O110" s="25" t="s">
        <v>179</v>
      </c>
      <c r="Q110" s="25">
        <f t="shared" si="22"/>
        <v>4</v>
      </c>
      <c r="R110" s="25" t="s">
        <v>179</v>
      </c>
      <c r="S110" s="25" t="s">
        <v>179</v>
      </c>
      <c r="T110" s="25" t="s">
        <v>179</v>
      </c>
      <c r="U110" s="25" t="s">
        <v>179</v>
      </c>
      <c r="W110" s="25">
        <f t="shared" si="23"/>
        <v>4</v>
      </c>
      <c r="X110" s="25" t="s">
        <v>179</v>
      </c>
      <c r="Y110" s="25" t="s">
        <v>179</v>
      </c>
      <c r="Z110" s="25" t="s">
        <v>179</v>
      </c>
      <c r="AA110" s="25" t="s">
        <v>179</v>
      </c>
      <c r="AC110" s="25">
        <f t="shared" si="24"/>
        <v>4</v>
      </c>
      <c r="AD110" s="25">
        <v>15</v>
      </c>
      <c r="AE110" s="25">
        <v>17265</v>
      </c>
      <c r="AF110" s="25">
        <v>8344</v>
      </c>
      <c r="AG110" s="25">
        <v>688</v>
      </c>
      <c r="AI110" s="25">
        <f t="shared" si="25"/>
        <v>4</v>
      </c>
      <c r="AJ110" s="25" t="s">
        <v>179</v>
      </c>
      <c r="AK110" s="25" t="s">
        <v>179</v>
      </c>
      <c r="AL110" s="25" t="s">
        <v>179</v>
      </c>
      <c r="AM110" s="25" t="s">
        <v>179</v>
      </c>
      <c r="AO110" s="25">
        <f t="shared" si="26"/>
        <v>4</v>
      </c>
      <c r="AP110" s="25" t="s">
        <v>179</v>
      </c>
      <c r="AQ110" s="25" t="s">
        <v>179</v>
      </c>
      <c r="AR110" s="25" t="s">
        <v>179</v>
      </c>
      <c r="AS110" s="25" t="s">
        <v>179</v>
      </c>
    </row>
    <row r="111" spans="11:45" ht="15">
      <c r="K111" s="25">
        <f t="shared" si="21"/>
        <v>5</v>
      </c>
      <c r="L111" s="25" t="s">
        <v>179</v>
      </c>
      <c r="M111" s="25" t="s">
        <v>179</v>
      </c>
      <c r="N111" s="25" t="s">
        <v>179</v>
      </c>
      <c r="O111" s="25" t="s">
        <v>179</v>
      </c>
      <c r="Q111" s="25">
        <f t="shared" si="22"/>
        <v>5</v>
      </c>
      <c r="R111" s="25" t="s">
        <v>179</v>
      </c>
      <c r="S111" s="25" t="s">
        <v>179</v>
      </c>
      <c r="T111" s="25" t="s">
        <v>179</v>
      </c>
      <c r="U111" s="25" t="s">
        <v>179</v>
      </c>
      <c r="W111" s="25">
        <f t="shared" si="23"/>
        <v>5</v>
      </c>
      <c r="X111" s="25" t="s">
        <v>179</v>
      </c>
      <c r="Y111" s="25" t="s">
        <v>179</v>
      </c>
      <c r="Z111" s="25" t="s">
        <v>179</v>
      </c>
      <c r="AA111" s="25" t="s">
        <v>179</v>
      </c>
      <c r="AC111" s="25">
        <f t="shared" si="24"/>
        <v>5</v>
      </c>
      <c r="AD111" s="25">
        <v>16</v>
      </c>
      <c r="AE111" s="25">
        <v>17422</v>
      </c>
      <c r="AF111" s="25">
        <v>8172</v>
      </c>
      <c r="AG111" s="25">
        <v>750</v>
      </c>
      <c r="AI111" s="25">
        <f t="shared" si="25"/>
        <v>5</v>
      </c>
      <c r="AJ111" s="25" t="s">
        <v>179</v>
      </c>
      <c r="AK111" s="25" t="s">
        <v>179</v>
      </c>
      <c r="AL111" s="25" t="s">
        <v>179</v>
      </c>
      <c r="AM111" s="25" t="s">
        <v>179</v>
      </c>
      <c r="AO111" s="25">
        <f t="shared" si="26"/>
        <v>5</v>
      </c>
      <c r="AP111" s="25" t="s">
        <v>179</v>
      </c>
      <c r="AQ111" s="25" t="s">
        <v>179</v>
      </c>
      <c r="AR111" s="25" t="s">
        <v>179</v>
      </c>
      <c r="AS111" s="25" t="s">
        <v>179</v>
      </c>
    </row>
    <row r="112" spans="11:45" ht="15">
      <c r="K112" s="25">
        <f t="shared" si="21"/>
        <v>6</v>
      </c>
      <c r="L112" s="25" t="s">
        <v>179</v>
      </c>
      <c r="M112" s="25" t="s">
        <v>179</v>
      </c>
      <c r="N112" s="25" t="s">
        <v>179</v>
      </c>
      <c r="O112" s="25" t="s">
        <v>179</v>
      </c>
      <c r="Q112" s="25">
        <f t="shared" si="22"/>
        <v>6</v>
      </c>
      <c r="R112" s="25" t="s">
        <v>179</v>
      </c>
      <c r="S112" s="25" t="s">
        <v>179</v>
      </c>
      <c r="T112" s="25" t="s">
        <v>179</v>
      </c>
      <c r="U112" s="25" t="s">
        <v>179</v>
      </c>
      <c r="W112" s="25">
        <f t="shared" si="23"/>
        <v>6</v>
      </c>
      <c r="X112" s="25" t="s">
        <v>179</v>
      </c>
      <c r="Y112" s="25" t="s">
        <v>179</v>
      </c>
      <c r="Z112" s="25" t="s">
        <v>179</v>
      </c>
      <c r="AA112" s="25" t="s">
        <v>179</v>
      </c>
      <c r="AC112" s="25">
        <f t="shared" si="24"/>
        <v>6</v>
      </c>
      <c r="AD112" s="25">
        <v>16</v>
      </c>
      <c r="AE112" s="25">
        <v>17172</v>
      </c>
      <c r="AF112" s="25">
        <v>9813</v>
      </c>
      <c r="AG112" s="25">
        <v>734</v>
      </c>
      <c r="AI112" s="25">
        <f t="shared" si="25"/>
        <v>6</v>
      </c>
      <c r="AJ112" s="25" t="s">
        <v>179</v>
      </c>
      <c r="AK112" s="25" t="s">
        <v>179</v>
      </c>
      <c r="AL112" s="25" t="s">
        <v>179</v>
      </c>
      <c r="AM112" s="25" t="s">
        <v>179</v>
      </c>
      <c r="AO112" s="25">
        <f t="shared" si="26"/>
        <v>6</v>
      </c>
      <c r="AP112" s="25" t="s">
        <v>179</v>
      </c>
      <c r="AQ112" s="25" t="s">
        <v>179</v>
      </c>
      <c r="AR112" s="25" t="s">
        <v>179</v>
      </c>
      <c r="AS112" s="25" t="s">
        <v>179</v>
      </c>
    </row>
    <row r="113" spans="11:45" ht="15">
      <c r="K113" s="25">
        <f t="shared" si="21"/>
        <v>7</v>
      </c>
      <c r="L113" s="25" t="s">
        <v>179</v>
      </c>
      <c r="M113" s="25" t="s">
        <v>179</v>
      </c>
      <c r="N113" s="25" t="s">
        <v>179</v>
      </c>
      <c r="O113" s="25" t="s">
        <v>179</v>
      </c>
      <c r="Q113" s="25">
        <f t="shared" si="22"/>
        <v>7</v>
      </c>
      <c r="R113" s="25" t="s">
        <v>179</v>
      </c>
      <c r="S113" s="25" t="s">
        <v>179</v>
      </c>
      <c r="T113" s="25" t="s">
        <v>179</v>
      </c>
      <c r="U113" s="25" t="s">
        <v>179</v>
      </c>
      <c r="W113" s="25">
        <f t="shared" si="23"/>
        <v>7</v>
      </c>
      <c r="X113" s="25" t="s">
        <v>179</v>
      </c>
      <c r="Y113" s="25" t="s">
        <v>179</v>
      </c>
      <c r="Z113" s="25" t="s">
        <v>179</v>
      </c>
      <c r="AA113" s="25" t="s">
        <v>179</v>
      </c>
      <c r="AC113" s="25">
        <f t="shared" si="24"/>
        <v>7</v>
      </c>
      <c r="AD113" s="25">
        <v>15</v>
      </c>
      <c r="AE113" s="25">
        <v>17188</v>
      </c>
      <c r="AF113" s="25">
        <v>9046</v>
      </c>
      <c r="AG113" s="25">
        <v>688</v>
      </c>
      <c r="AI113" s="25">
        <f t="shared" si="25"/>
        <v>7</v>
      </c>
      <c r="AJ113" s="25" t="s">
        <v>179</v>
      </c>
      <c r="AK113" s="25" t="s">
        <v>179</v>
      </c>
      <c r="AL113" s="25" t="s">
        <v>179</v>
      </c>
      <c r="AM113" s="25" t="s">
        <v>179</v>
      </c>
      <c r="AO113" s="25">
        <f t="shared" si="26"/>
        <v>7</v>
      </c>
      <c r="AP113" s="25" t="s">
        <v>179</v>
      </c>
      <c r="AQ113" s="25" t="s">
        <v>179</v>
      </c>
      <c r="AR113" s="25" t="s">
        <v>179</v>
      </c>
      <c r="AS113" s="25" t="s">
        <v>179</v>
      </c>
    </row>
    <row r="114" spans="11:45" ht="15">
      <c r="K114" s="25">
        <f t="shared" si="21"/>
        <v>8</v>
      </c>
      <c r="L114" s="25" t="s">
        <v>179</v>
      </c>
      <c r="M114" s="25" t="s">
        <v>179</v>
      </c>
      <c r="N114" s="25" t="s">
        <v>179</v>
      </c>
      <c r="O114" s="25" t="s">
        <v>179</v>
      </c>
      <c r="Q114" s="25">
        <f t="shared" si="22"/>
        <v>8</v>
      </c>
      <c r="R114" s="25" t="s">
        <v>179</v>
      </c>
      <c r="S114" s="25" t="s">
        <v>179</v>
      </c>
      <c r="T114" s="25" t="s">
        <v>179</v>
      </c>
      <c r="U114" s="25" t="s">
        <v>179</v>
      </c>
      <c r="W114" s="25">
        <f t="shared" si="23"/>
        <v>8</v>
      </c>
      <c r="X114" s="25" t="s">
        <v>179</v>
      </c>
      <c r="Y114" s="25" t="s">
        <v>179</v>
      </c>
      <c r="Z114" s="25" t="s">
        <v>179</v>
      </c>
      <c r="AA114" s="25" t="s">
        <v>179</v>
      </c>
      <c r="AC114" s="25">
        <f t="shared" si="24"/>
        <v>8</v>
      </c>
      <c r="AD114" s="25">
        <v>16</v>
      </c>
      <c r="AE114" s="25">
        <v>17188</v>
      </c>
      <c r="AF114" s="25">
        <v>8297</v>
      </c>
      <c r="AG114" s="25">
        <v>703</v>
      </c>
      <c r="AI114" s="25">
        <f t="shared" si="25"/>
        <v>8</v>
      </c>
      <c r="AJ114" s="25" t="s">
        <v>179</v>
      </c>
      <c r="AK114" s="25" t="s">
        <v>179</v>
      </c>
      <c r="AL114" s="25" t="s">
        <v>179</v>
      </c>
      <c r="AM114" s="25" t="s">
        <v>179</v>
      </c>
      <c r="AO114" s="25">
        <f t="shared" si="26"/>
        <v>8</v>
      </c>
      <c r="AP114" s="25" t="s">
        <v>179</v>
      </c>
      <c r="AQ114" s="25" t="s">
        <v>179</v>
      </c>
      <c r="AR114" s="25" t="s">
        <v>179</v>
      </c>
      <c r="AS114" s="25" t="s">
        <v>179</v>
      </c>
    </row>
    <row r="115" spans="11:45" ht="15">
      <c r="K115" s="25">
        <f t="shared" si="21"/>
        <v>9</v>
      </c>
      <c r="L115" s="25" t="s">
        <v>179</v>
      </c>
      <c r="M115" s="25" t="s">
        <v>179</v>
      </c>
      <c r="N115" s="25" t="s">
        <v>179</v>
      </c>
      <c r="O115" s="25" t="s">
        <v>179</v>
      </c>
      <c r="Q115" s="25">
        <f t="shared" si="22"/>
        <v>9</v>
      </c>
      <c r="R115" s="25" t="s">
        <v>179</v>
      </c>
      <c r="S115" s="25" t="s">
        <v>179</v>
      </c>
      <c r="T115" s="25" t="s">
        <v>179</v>
      </c>
      <c r="U115" s="25" t="s">
        <v>179</v>
      </c>
      <c r="W115" s="25">
        <f t="shared" si="23"/>
        <v>9</v>
      </c>
      <c r="X115" s="25" t="s">
        <v>179</v>
      </c>
      <c r="Y115" s="25" t="s">
        <v>179</v>
      </c>
      <c r="Z115" s="25" t="s">
        <v>179</v>
      </c>
      <c r="AA115" s="25" t="s">
        <v>179</v>
      </c>
      <c r="AC115" s="25">
        <f t="shared" si="24"/>
        <v>9</v>
      </c>
      <c r="AD115" s="25">
        <v>16</v>
      </c>
      <c r="AE115" s="25">
        <v>17156</v>
      </c>
      <c r="AF115" s="25">
        <v>8234</v>
      </c>
      <c r="AG115" s="25">
        <v>750</v>
      </c>
      <c r="AI115" s="25">
        <f t="shared" si="25"/>
        <v>9</v>
      </c>
      <c r="AJ115" s="25" t="s">
        <v>179</v>
      </c>
      <c r="AK115" s="25" t="s">
        <v>179</v>
      </c>
      <c r="AL115" s="25" t="s">
        <v>179</v>
      </c>
      <c r="AM115" s="25" t="s">
        <v>179</v>
      </c>
      <c r="AO115" s="25">
        <f t="shared" si="26"/>
        <v>9</v>
      </c>
      <c r="AP115" s="25" t="s">
        <v>179</v>
      </c>
      <c r="AQ115" s="25" t="s">
        <v>179</v>
      </c>
      <c r="AR115" s="25" t="s">
        <v>179</v>
      </c>
      <c r="AS115" s="25" t="s">
        <v>179</v>
      </c>
    </row>
    <row r="116" spans="11:45" ht="15">
      <c r="K116" s="25">
        <f t="shared" si="21"/>
        <v>10</v>
      </c>
      <c r="L116" s="25" t="s">
        <v>179</v>
      </c>
      <c r="M116" s="25" t="s">
        <v>179</v>
      </c>
      <c r="N116" s="25" t="s">
        <v>179</v>
      </c>
      <c r="O116" s="25" t="s">
        <v>179</v>
      </c>
      <c r="Q116" s="25">
        <f t="shared" si="22"/>
        <v>10</v>
      </c>
      <c r="R116" s="25" t="s">
        <v>179</v>
      </c>
      <c r="S116" s="25" t="s">
        <v>179</v>
      </c>
      <c r="T116" s="25" t="s">
        <v>179</v>
      </c>
      <c r="U116" s="25" t="s">
        <v>179</v>
      </c>
      <c r="W116" s="25">
        <f t="shared" si="23"/>
        <v>10</v>
      </c>
      <c r="X116" s="25" t="s">
        <v>179</v>
      </c>
      <c r="Y116" s="25" t="s">
        <v>179</v>
      </c>
      <c r="Z116" s="25" t="s">
        <v>179</v>
      </c>
      <c r="AA116" s="25" t="s">
        <v>179</v>
      </c>
      <c r="AC116" s="25">
        <f t="shared" si="24"/>
        <v>10</v>
      </c>
      <c r="AD116" s="25">
        <v>15</v>
      </c>
      <c r="AE116" s="25">
        <v>17250</v>
      </c>
      <c r="AF116" s="25">
        <v>8234</v>
      </c>
      <c r="AG116" s="25">
        <v>688</v>
      </c>
      <c r="AI116" s="25">
        <f t="shared" si="25"/>
        <v>10</v>
      </c>
      <c r="AJ116" s="25" t="s">
        <v>179</v>
      </c>
      <c r="AK116" s="25" t="s">
        <v>179</v>
      </c>
      <c r="AL116" s="25" t="s">
        <v>179</v>
      </c>
      <c r="AM116" s="25" t="s">
        <v>179</v>
      </c>
      <c r="AO116" s="25">
        <f t="shared" si="26"/>
        <v>10</v>
      </c>
      <c r="AP116" s="25" t="s">
        <v>179</v>
      </c>
      <c r="AQ116" s="25" t="s">
        <v>179</v>
      </c>
      <c r="AR116" s="25" t="s">
        <v>179</v>
      </c>
      <c r="AS116" s="25" t="s">
        <v>179</v>
      </c>
    </row>
    <row r="117" spans="11:45" ht="15">
      <c r="K117" s="25">
        <f t="shared" si="21"/>
        <v>11</v>
      </c>
      <c r="L117" s="25" t="s">
        <v>179</v>
      </c>
      <c r="M117" s="25" t="s">
        <v>179</v>
      </c>
      <c r="N117" s="25" t="s">
        <v>179</v>
      </c>
      <c r="O117" s="25" t="s">
        <v>179</v>
      </c>
      <c r="Q117" s="25">
        <f t="shared" si="22"/>
        <v>11</v>
      </c>
      <c r="R117" s="25" t="s">
        <v>179</v>
      </c>
      <c r="S117" s="25" t="s">
        <v>179</v>
      </c>
      <c r="T117" s="25" t="s">
        <v>179</v>
      </c>
      <c r="U117" s="25" t="s">
        <v>179</v>
      </c>
      <c r="W117" s="25">
        <f t="shared" si="23"/>
        <v>11</v>
      </c>
      <c r="X117" s="25" t="s">
        <v>179</v>
      </c>
      <c r="Y117" s="25" t="s">
        <v>179</v>
      </c>
      <c r="Z117" s="25" t="s">
        <v>179</v>
      </c>
      <c r="AA117" s="25" t="s">
        <v>179</v>
      </c>
      <c r="AC117" s="25">
        <f t="shared" si="24"/>
        <v>11</v>
      </c>
      <c r="AD117" s="25">
        <v>16</v>
      </c>
      <c r="AE117" s="25">
        <v>17250</v>
      </c>
      <c r="AF117" s="25">
        <v>8328</v>
      </c>
      <c r="AG117" s="25">
        <v>703</v>
      </c>
      <c r="AI117" s="25">
        <f t="shared" si="25"/>
        <v>11</v>
      </c>
      <c r="AJ117" s="25" t="s">
        <v>179</v>
      </c>
      <c r="AK117" s="25" t="s">
        <v>179</v>
      </c>
      <c r="AL117" s="25" t="s">
        <v>179</v>
      </c>
      <c r="AM117" s="25" t="s">
        <v>179</v>
      </c>
      <c r="AO117" s="25">
        <f t="shared" si="26"/>
        <v>11</v>
      </c>
      <c r="AP117" s="25" t="s">
        <v>179</v>
      </c>
      <c r="AQ117" s="25" t="s">
        <v>179</v>
      </c>
      <c r="AR117" s="25" t="s">
        <v>179</v>
      </c>
      <c r="AS117" s="25" t="s">
        <v>179</v>
      </c>
    </row>
    <row r="118" spans="11:45" ht="15">
      <c r="K118" s="25">
        <f t="shared" si="21"/>
        <v>12</v>
      </c>
      <c r="L118" s="25" t="s">
        <v>179</v>
      </c>
      <c r="M118" s="25" t="s">
        <v>179</v>
      </c>
      <c r="N118" s="25" t="s">
        <v>179</v>
      </c>
      <c r="O118" s="25" t="s">
        <v>179</v>
      </c>
      <c r="Q118" s="25">
        <f t="shared" si="22"/>
        <v>12</v>
      </c>
      <c r="R118" s="25" t="s">
        <v>179</v>
      </c>
      <c r="S118" s="25" t="s">
        <v>179</v>
      </c>
      <c r="T118" s="25" t="s">
        <v>179</v>
      </c>
      <c r="U118" s="25" t="s">
        <v>179</v>
      </c>
      <c r="W118" s="25">
        <f t="shared" si="23"/>
        <v>12</v>
      </c>
      <c r="X118" s="25" t="s">
        <v>179</v>
      </c>
      <c r="Y118" s="25" t="s">
        <v>179</v>
      </c>
      <c r="Z118" s="25" t="s">
        <v>179</v>
      </c>
      <c r="AA118" s="25" t="s">
        <v>179</v>
      </c>
      <c r="AC118" s="25">
        <f t="shared" si="24"/>
        <v>12</v>
      </c>
      <c r="AD118" s="25">
        <v>16</v>
      </c>
      <c r="AE118" s="25">
        <v>17235</v>
      </c>
      <c r="AF118" s="25">
        <v>8313</v>
      </c>
      <c r="AG118" s="25">
        <v>703</v>
      </c>
      <c r="AI118" s="25">
        <f t="shared" si="25"/>
        <v>12</v>
      </c>
      <c r="AJ118" s="25" t="s">
        <v>179</v>
      </c>
      <c r="AK118" s="25" t="s">
        <v>179</v>
      </c>
      <c r="AL118" s="25" t="s">
        <v>179</v>
      </c>
      <c r="AM118" s="25" t="s">
        <v>179</v>
      </c>
      <c r="AO118" s="25">
        <f t="shared" si="26"/>
        <v>12</v>
      </c>
      <c r="AP118" s="25" t="s">
        <v>179</v>
      </c>
      <c r="AQ118" s="25" t="s">
        <v>179</v>
      </c>
      <c r="AR118" s="25" t="s">
        <v>179</v>
      </c>
      <c r="AS118" s="25" t="s">
        <v>179</v>
      </c>
    </row>
    <row r="119" spans="11:45" ht="15">
      <c r="K119" s="25">
        <f t="shared" si="21"/>
        <v>13</v>
      </c>
      <c r="L119" s="25" t="s">
        <v>179</v>
      </c>
      <c r="M119" s="25" t="s">
        <v>179</v>
      </c>
      <c r="N119" s="25" t="s">
        <v>179</v>
      </c>
      <c r="O119" s="25" t="s">
        <v>179</v>
      </c>
      <c r="Q119" s="25">
        <f t="shared" si="22"/>
        <v>13</v>
      </c>
      <c r="R119" s="25" t="s">
        <v>179</v>
      </c>
      <c r="S119" s="25" t="s">
        <v>179</v>
      </c>
      <c r="T119" s="25" t="s">
        <v>179</v>
      </c>
      <c r="U119" s="25" t="s">
        <v>179</v>
      </c>
      <c r="W119" s="25">
        <f t="shared" si="23"/>
        <v>13</v>
      </c>
      <c r="X119" s="25" t="s">
        <v>179</v>
      </c>
      <c r="Y119" s="25" t="s">
        <v>179</v>
      </c>
      <c r="Z119" s="25" t="s">
        <v>179</v>
      </c>
      <c r="AA119" s="25" t="s">
        <v>179</v>
      </c>
      <c r="AC119" s="25">
        <f t="shared" si="24"/>
        <v>13</v>
      </c>
      <c r="AD119" s="25">
        <v>16</v>
      </c>
      <c r="AE119" s="25">
        <v>17203</v>
      </c>
      <c r="AF119" s="25">
        <v>4063</v>
      </c>
      <c r="AG119" s="25">
        <v>734</v>
      </c>
      <c r="AI119" s="25">
        <f t="shared" si="25"/>
        <v>13</v>
      </c>
      <c r="AJ119" s="25" t="s">
        <v>179</v>
      </c>
      <c r="AK119" s="25" t="s">
        <v>179</v>
      </c>
      <c r="AL119" s="25" t="s">
        <v>179</v>
      </c>
      <c r="AM119" s="25" t="s">
        <v>179</v>
      </c>
      <c r="AO119" s="25">
        <f t="shared" si="26"/>
        <v>13</v>
      </c>
      <c r="AP119" s="25" t="s">
        <v>179</v>
      </c>
      <c r="AQ119" s="25" t="s">
        <v>179</v>
      </c>
      <c r="AR119" s="25" t="s">
        <v>179</v>
      </c>
      <c r="AS119" s="25" t="s">
        <v>179</v>
      </c>
    </row>
    <row r="120" spans="11:45" ht="15">
      <c r="K120" s="25">
        <f t="shared" si="21"/>
        <v>14</v>
      </c>
      <c r="L120" s="25" t="s">
        <v>179</v>
      </c>
      <c r="M120" s="25" t="s">
        <v>179</v>
      </c>
      <c r="N120" s="25" t="s">
        <v>179</v>
      </c>
      <c r="O120" s="25" t="s">
        <v>179</v>
      </c>
      <c r="Q120" s="25">
        <f t="shared" si="22"/>
        <v>14</v>
      </c>
      <c r="R120" s="25" t="s">
        <v>179</v>
      </c>
      <c r="S120" s="25" t="s">
        <v>179</v>
      </c>
      <c r="T120" s="25" t="s">
        <v>179</v>
      </c>
      <c r="U120" s="25" t="s">
        <v>179</v>
      </c>
      <c r="W120" s="25">
        <f t="shared" si="23"/>
        <v>14</v>
      </c>
      <c r="X120" s="25" t="s">
        <v>179</v>
      </c>
      <c r="Y120" s="25" t="s">
        <v>179</v>
      </c>
      <c r="Z120" s="25" t="s">
        <v>179</v>
      </c>
      <c r="AA120" s="25" t="s">
        <v>179</v>
      </c>
      <c r="AC120" s="25">
        <f t="shared" si="24"/>
        <v>14</v>
      </c>
      <c r="AD120" s="25">
        <v>16</v>
      </c>
      <c r="AE120" s="25">
        <v>17359</v>
      </c>
      <c r="AF120" s="25">
        <v>8297</v>
      </c>
      <c r="AG120" s="25">
        <v>688</v>
      </c>
      <c r="AI120" s="25">
        <f t="shared" si="25"/>
        <v>14</v>
      </c>
      <c r="AJ120" s="25" t="s">
        <v>179</v>
      </c>
      <c r="AK120" s="25" t="s">
        <v>179</v>
      </c>
      <c r="AL120" s="25" t="s">
        <v>179</v>
      </c>
      <c r="AM120" s="25" t="s">
        <v>179</v>
      </c>
      <c r="AO120" s="25">
        <f t="shared" si="26"/>
        <v>14</v>
      </c>
      <c r="AP120" s="25" t="s">
        <v>179</v>
      </c>
      <c r="AQ120" s="25" t="s">
        <v>179</v>
      </c>
      <c r="AR120" s="25" t="s">
        <v>179</v>
      </c>
      <c r="AS120" s="25" t="s">
        <v>179</v>
      </c>
    </row>
    <row r="121" spans="11:45" ht="15">
      <c r="K121" s="25">
        <f t="shared" si="21"/>
        <v>15</v>
      </c>
      <c r="L121" s="25" t="s">
        <v>179</v>
      </c>
      <c r="M121" s="25" t="s">
        <v>179</v>
      </c>
      <c r="N121" s="25" t="s">
        <v>179</v>
      </c>
      <c r="O121" s="25" t="s">
        <v>179</v>
      </c>
      <c r="Q121" s="25">
        <f t="shared" si="22"/>
        <v>15</v>
      </c>
      <c r="R121" s="25" t="s">
        <v>179</v>
      </c>
      <c r="S121" s="25" t="s">
        <v>179</v>
      </c>
      <c r="T121" s="25" t="s">
        <v>179</v>
      </c>
      <c r="U121" s="25" t="s">
        <v>179</v>
      </c>
      <c r="W121" s="25">
        <f t="shared" si="23"/>
        <v>15</v>
      </c>
      <c r="X121" s="25" t="s">
        <v>179</v>
      </c>
      <c r="Y121" s="25" t="s">
        <v>179</v>
      </c>
      <c r="Z121" s="25" t="s">
        <v>179</v>
      </c>
      <c r="AA121" s="25" t="s">
        <v>179</v>
      </c>
      <c r="AC121" s="25">
        <f t="shared" si="24"/>
        <v>15</v>
      </c>
      <c r="AD121" s="25">
        <v>15</v>
      </c>
      <c r="AE121" s="25">
        <v>17234</v>
      </c>
      <c r="AF121" s="25">
        <v>4172</v>
      </c>
      <c r="AG121" s="25">
        <v>687</v>
      </c>
      <c r="AI121" s="25">
        <f t="shared" si="25"/>
        <v>15</v>
      </c>
      <c r="AJ121" s="25" t="s">
        <v>179</v>
      </c>
      <c r="AK121" s="25" t="s">
        <v>179</v>
      </c>
      <c r="AL121" s="25" t="s">
        <v>179</v>
      </c>
      <c r="AM121" s="25" t="s">
        <v>179</v>
      </c>
      <c r="AO121" s="25">
        <f t="shared" si="26"/>
        <v>15</v>
      </c>
      <c r="AP121" s="25" t="s">
        <v>179</v>
      </c>
      <c r="AQ121" s="25" t="s">
        <v>179</v>
      </c>
      <c r="AR121" s="25" t="s">
        <v>179</v>
      </c>
      <c r="AS121" s="25" t="s">
        <v>179</v>
      </c>
    </row>
    <row r="122" spans="11:45" ht="15">
      <c r="K122" s="25">
        <f t="shared" si="21"/>
        <v>16</v>
      </c>
      <c r="L122" s="25" t="s">
        <v>179</v>
      </c>
      <c r="M122" s="25" t="s">
        <v>179</v>
      </c>
      <c r="N122" s="25" t="s">
        <v>179</v>
      </c>
      <c r="O122" s="25" t="s">
        <v>179</v>
      </c>
      <c r="Q122" s="25">
        <f t="shared" si="22"/>
        <v>16</v>
      </c>
      <c r="R122" s="25" t="s">
        <v>179</v>
      </c>
      <c r="S122" s="25" t="s">
        <v>179</v>
      </c>
      <c r="T122" s="25" t="s">
        <v>179</v>
      </c>
      <c r="U122" s="25" t="s">
        <v>179</v>
      </c>
      <c r="W122" s="25">
        <f t="shared" si="23"/>
        <v>16</v>
      </c>
      <c r="X122" s="25" t="s">
        <v>179</v>
      </c>
      <c r="Y122" s="25" t="s">
        <v>179</v>
      </c>
      <c r="Z122" s="25" t="s">
        <v>179</v>
      </c>
      <c r="AA122" s="25" t="s">
        <v>179</v>
      </c>
      <c r="AC122" s="25">
        <f t="shared" si="24"/>
        <v>16</v>
      </c>
      <c r="AD122" s="25">
        <v>16</v>
      </c>
      <c r="AE122" s="25">
        <v>17172</v>
      </c>
      <c r="AF122" s="25">
        <v>4063</v>
      </c>
      <c r="AG122" s="25">
        <v>687</v>
      </c>
      <c r="AI122" s="25">
        <f t="shared" si="25"/>
        <v>16</v>
      </c>
      <c r="AJ122" s="25" t="s">
        <v>179</v>
      </c>
      <c r="AK122" s="25" t="s">
        <v>179</v>
      </c>
      <c r="AL122" s="25" t="s">
        <v>179</v>
      </c>
      <c r="AM122" s="25" t="s">
        <v>179</v>
      </c>
      <c r="AO122" s="25">
        <f t="shared" si="26"/>
        <v>16</v>
      </c>
      <c r="AP122" s="25" t="s">
        <v>179</v>
      </c>
      <c r="AQ122" s="25" t="s">
        <v>179</v>
      </c>
      <c r="AR122" s="25" t="s">
        <v>179</v>
      </c>
      <c r="AS122" s="25" t="s">
        <v>179</v>
      </c>
    </row>
    <row r="123" spans="11:45" ht="15">
      <c r="K123" s="25">
        <f t="shared" si="21"/>
        <v>17</v>
      </c>
      <c r="L123" s="25" t="s">
        <v>179</v>
      </c>
      <c r="M123" s="25" t="s">
        <v>179</v>
      </c>
      <c r="N123" s="25" t="s">
        <v>179</v>
      </c>
      <c r="O123" s="25" t="s">
        <v>179</v>
      </c>
      <c r="Q123" s="25">
        <f t="shared" si="22"/>
        <v>17</v>
      </c>
      <c r="R123" s="25" t="s">
        <v>179</v>
      </c>
      <c r="S123" s="25" t="s">
        <v>179</v>
      </c>
      <c r="T123" s="25" t="s">
        <v>179</v>
      </c>
      <c r="U123" s="25" t="s">
        <v>179</v>
      </c>
      <c r="W123" s="25">
        <f t="shared" si="23"/>
        <v>17</v>
      </c>
      <c r="X123" s="25" t="s">
        <v>179</v>
      </c>
      <c r="Y123" s="25" t="s">
        <v>179</v>
      </c>
      <c r="Z123" s="25" t="s">
        <v>179</v>
      </c>
      <c r="AA123" s="25" t="s">
        <v>179</v>
      </c>
      <c r="AC123" s="25">
        <f t="shared" si="24"/>
        <v>17</v>
      </c>
      <c r="AD123" s="25">
        <v>16</v>
      </c>
      <c r="AE123" s="25">
        <v>17219</v>
      </c>
      <c r="AF123" s="25">
        <v>4187</v>
      </c>
      <c r="AG123" s="25">
        <v>688</v>
      </c>
      <c r="AI123" s="25">
        <f t="shared" si="25"/>
        <v>17</v>
      </c>
      <c r="AJ123" s="25" t="s">
        <v>179</v>
      </c>
      <c r="AK123" s="25" t="s">
        <v>179</v>
      </c>
      <c r="AL123" s="25" t="s">
        <v>179</v>
      </c>
      <c r="AM123" s="25" t="s">
        <v>179</v>
      </c>
      <c r="AO123" s="25">
        <f t="shared" si="26"/>
        <v>17</v>
      </c>
      <c r="AP123" s="25" t="s">
        <v>179</v>
      </c>
      <c r="AQ123" s="25" t="s">
        <v>179</v>
      </c>
      <c r="AR123" s="25" t="s">
        <v>179</v>
      </c>
      <c r="AS123" s="25" t="s">
        <v>179</v>
      </c>
    </row>
    <row r="124" spans="11:45" ht="15">
      <c r="K124" s="25">
        <f t="shared" si="21"/>
        <v>18</v>
      </c>
      <c r="L124" s="25" t="s">
        <v>179</v>
      </c>
      <c r="M124" s="25" t="s">
        <v>179</v>
      </c>
      <c r="N124" s="25" t="s">
        <v>179</v>
      </c>
      <c r="O124" s="25" t="s">
        <v>179</v>
      </c>
      <c r="Q124" s="25">
        <f t="shared" si="22"/>
        <v>18</v>
      </c>
      <c r="R124" s="25" t="s">
        <v>179</v>
      </c>
      <c r="S124" s="25" t="s">
        <v>179</v>
      </c>
      <c r="T124" s="25" t="s">
        <v>179</v>
      </c>
      <c r="U124" s="25" t="s">
        <v>179</v>
      </c>
      <c r="W124" s="25">
        <f t="shared" si="23"/>
        <v>18</v>
      </c>
      <c r="X124" s="25" t="s">
        <v>179</v>
      </c>
      <c r="Y124" s="25" t="s">
        <v>179</v>
      </c>
      <c r="Z124" s="25" t="s">
        <v>179</v>
      </c>
      <c r="AA124" s="25" t="s">
        <v>179</v>
      </c>
      <c r="AC124" s="25">
        <f t="shared" si="24"/>
        <v>18</v>
      </c>
      <c r="AD124" s="25">
        <v>16</v>
      </c>
      <c r="AE124" s="25">
        <v>17265</v>
      </c>
      <c r="AF124" s="25">
        <v>4063</v>
      </c>
      <c r="AG124" s="25">
        <v>703</v>
      </c>
      <c r="AI124" s="25">
        <f t="shared" si="25"/>
        <v>18</v>
      </c>
      <c r="AJ124" s="25" t="s">
        <v>179</v>
      </c>
      <c r="AK124" s="25" t="s">
        <v>179</v>
      </c>
      <c r="AL124" s="25" t="s">
        <v>179</v>
      </c>
      <c r="AM124" s="25" t="s">
        <v>179</v>
      </c>
      <c r="AO124" s="25">
        <f t="shared" si="26"/>
        <v>18</v>
      </c>
      <c r="AP124" s="25" t="s">
        <v>179</v>
      </c>
      <c r="AQ124" s="25" t="s">
        <v>179</v>
      </c>
      <c r="AR124" s="25" t="s">
        <v>179</v>
      </c>
      <c r="AS124" s="25" t="s">
        <v>179</v>
      </c>
    </row>
    <row r="125" spans="11:45" ht="15">
      <c r="K125" s="25">
        <f t="shared" si="21"/>
        <v>19</v>
      </c>
      <c r="L125" s="25" t="s">
        <v>179</v>
      </c>
      <c r="M125" s="25" t="s">
        <v>179</v>
      </c>
      <c r="N125" s="25" t="s">
        <v>179</v>
      </c>
      <c r="O125" s="25" t="s">
        <v>179</v>
      </c>
      <c r="Q125" s="25">
        <f t="shared" si="22"/>
        <v>19</v>
      </c>
      <c r="R125" s="25" t="s">
        <v>179</v>
      </c>
      <c r="S125" s="25" t="s">
        <v>179</v>
      </c>
      <c r="T125" s="25" t="s">
        <v>179</v>
      </c>
      <c r="U125" s="25" t="s">
        <v>179</v>
      </c>
      <c r="W125" s="25">
        <f t="shared" si="23"/>
        <v>19</v>
      </c>
      <c r="X125" s="25" t="s">
        <v>179</v>
      </c>
      <c r="Y125" s="25" t="s">
        <v>179</v>
      </c>
      <c r="Z125" s="25" t="s">
        <v>179</v>
      </c>
      <c r="AA125" s="25" t="s">
        <v>179</v>
      </c>
      <c r="AC125" s="25">
        <f t="shared" si="24"/>
        <v>19</v>
      </c>
      <c r="AD125" s="25">
        <v>16</v>
      </c>
      <c r="AE125" s="25">
        <v>17203</v>
      </c>
      <c r="AF125" s="25">
        <v>8328</v>
      </c>
      <c r="AG125" s="25">
        <v>688</v>
      </c>
      <c r="AI125" s="25">
        <f t="shared" si="25"/>
        <v>19</v>
      </c>
      <c r="AJ125" s="25" t="s">
        <v>179</v>
      </c>
      <c r="AK125" s="25" t="s">
        <v>179</v>
      </c>
      <c r="AL125" s="25" t="s">
        <v>179</v>
      </c>
      <c r="AM125" s="25" t="s">
        <v>179</v>
      </c>
      <c r="AO125" s="25">
        <f t="shared" si="26"/>
        <v>19</v>
      </c>
      <c r="AP125" s="25" t="s">
        <v>179</v>
      </c>
      <c r="AQ125" s="25" t="s">
        <v>179</v>
      </c>
      <c r="AR125" s="25" t="s">
        <v>179</v>
      </c>
      <c r="AS125" s="25" t="s">
        <v>179</v>
      </c>
    </row>
    <row r="126" spans="11:45" ht="15">
      <c r="K126" s="25">
        <f t="shared" si="21"/>
        <v>20</v>
      </c>
      <c r="L126" s="25" t="s">
        <v>179</v>
      </c>
      <c r="M126" s="25" t="s">
        <v>179</v>
      </c>
      <c r="N126" s="25" t="s">
        <v>179</v>
      </c>
      <c r="O126" s="25" t="s">
        <v>179</v>
      </c>
      <c r="Q126" s="25">
        <f t="shared" si="22"/>
        <v>20</v>
      </c>
      <c r="R126" s="25" t="s">
        <v>179</v>
      </c>
      <c r="S126" s="25" t="s">
        <v>179</v>
      </c>
      <c r="T126" s="25" t="s">
        <v>179</v>
      </c>
      <c r="U126" s="25" t="s">
        <v>179</v>
      </c>
      <c r="W126" s="25">
        <f t="shared" si="23"/>
        <v>20</v>
      </c>
      <c r="X126" s="25" t="s">
        <v>179</v>
      </c>
      <c r="Y126" s="25" t="s">
        <v>179</v>
      </c>
      <c r="Z126" s="25" t="s">
        <v>179</v>
      </c>
      <c r="AA126" s="25" t="s">
        <v>179</v>
      </c>
      <c r="AC126" s="25">
        <f t="shared" si="24"/>
        <v>20</v>
      </c>
      <c r="AD126" s="25">
        <v>16</v>
      </c>
      <c r="AE126" s="25">
        <v>17187</v>
      </c>
      <c r="AF126" s="25">
        <v>8312</v>
      </c>
      <c r="AG126" s="25">
        <v>703</v>
      </c>
      <c r="AI126" s="25">
        <f t="shared" si="25"/>
        <v>20</v>
      </c>
      <c r="AJ126" s="25" t="s">
        <v>179</v>
      </c>
      <c r="AK126" s="25" t="s">
        <v>179</v>
      </c>
      <c r="AL126" s="25" t="s">
        <v>179</v>
      </c>
      <c r="AM126" s="25" t="s">
        <v>179</v>
      </c>
      <c r="AO126" s="25">
        <f t="shared" si="26"/>
        <v>20</v>
      </c>
      <c r="AP126" s="25" t="s">
        <v>179</v>
      </c>
      <c r="AQ126" s="25" t="s">
        <v>179</v>
      </c>
      <c r="AR126" s="25" t="s">
        <v>179</v>
      </c>
      <c r="AS126" s="25" t="s">
        <v>179</v>
      </c>
    </row>
    <row r="127" spans="11:45" ht="75">
      <c r="K127" s="40" t="s">
        <v>68</v>
      </c>
      <c r="L127" s="30">
        <f>F13</f>
        <v>15.55</v>
      </c>
      <c r="M127" s="30">
        <f>G13</f>
        <v>15.55</v>
      </c>
      <c r="N127" s="30">
        <f>H13</f>
        <v>62.5</v>
      </c>
      <c r="O127" s="30">
        <f>I13</f>
        <v>32.05</v>
      </c>
      <c r="Q127" s="40" t="s">
        <v>68</v>
      </c>
      <c r="R127" s="30">
        <f>F17</f>
        <v>15.3</v>
      </c>
      <c r="S127" s="30">
        <f>G17</f>
        <v>102</v>
      </c>
      <c r="T127" s="30">
        <f>H17</f>
        <v>40.6</v>
      </c>
      <c r="U127" s="30">
        <f>I17</f>
        <v>40.6</v>
      </c>
      <c r="W127" s="40" t="s">
        <v>68</v>
      </c>
      <c r="X127" s="30">
        <f>F21</f>
        <v>37.55</v>
      </c>
      <c r="Y127" s="30">
        <f>G21</f>
        <v>699.15</v>
      </c>
      <c r="Z127" s="30">
        <f>H21</f>
        <v>1677.35</v>
      </c>
      <c r="AA127" s="30">
        <f>I21</f>
        <v>181.25</v>
      </c>
      <c r="AC127" s="40" t="s">
        <v>68</v>
      </c>
      <c r="AD127" s="30">
        <f>SUM(AD107:AD126)/20</f>
        <v>15.8</v>
      </c>
      <c r="AE127" s="30">
        <f>SUM(AE107:AE126)/20</f>
        <v>17232</v>
      </c>
      <c r="AF127" s="30">
        <f>SUM(AF107:AF126)/20</f>
        <v>6732</v>
      </c>
      <c r="AG127" s="30">
        <f>SUM(AG107:AG126)/20</f>
        <v>702.35</v>
      </c>
      <c r="AI127" s="40" t="s">
        <v>68</v>
      </c>
      <c r="AJ127" s="30">
        <f>F29</f>
        <v>15</v>
      </c>
      <c r="AK127" s="30">
        <f>G29</f>
        <v>48.3</v>
      </c>
      <c r="AL127" s="30">
        <f>H29</f>
        <v>39</v>
      </c>
      <c r="AM127" s="30">
        <f>I29</f>
        <v>28.85</v>
      </c>
      <c r="AO127" s="40" t="s">
        <v>68</v>
      </c>
      <c r="AP127" s="30">
        <f>F33</f>
        <v>143.65</v>
      </c>
      <c r="AQ127" s="30">
        <f>G33</f>
        <v>272546.9</v>
      </c>
      <c r="AR127" s="30">
        <f>H33</f>
        <v>1241067.15</v>
      </c>
      <c r="AS127" s="30">
        <f>I33</f>
        <v>158037.7</v>
      </c>
    </row>
  </sheetData>
  <sheetProtection/>
  <mergeCells count="7">
    <mergeCell ref="A36:E36"/>
    <mergeCell ref="C5:F5"/>
    <mergeCell ref="A8:B9"/>
    <mergeCell ref="F8:I8"/>
    <mergeCell ref="C8:C9"/>
    <mergeCell ref="D8:D9"/>
    <mergeCell ref="E8:E9"/>
  </mergeCells>
  <hyperlinks>
    <hyperlink ref="B3" r:id="rId1" display="http://localhost:8888/mondrian/testpage.jsp"/>
  </hyperlinks>
  <printOptions/>
  <pageMargins left="0.511811024" right="0.511811024" top="0.787401575" bottom="0.787401575" header="0.31496062" footer="0.31496062"/>
  <pageSetup horizontalDpi="600" verticalDpi="600" orientation="portrait" paperSize="9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30"/>
  <sheetViews>
    <sheetView zoomScale="75" zoomScaleNormal="75" zoomScalePageLayoutView="0" workbookViewId="0" topLeftCell="A1">
      <selection activeCell="B9" sqref="B9:B10"/>
    </sheetView>
  </sheetViews>
  <sheetFormatPr defaultColWidth="9.140625" defaultRowHeight="15"/>
  <cols>
    <col min="1" max="1" width="12.421875" style="0" customWidth="1"/>
    <col min="2" max="2" width="76.8515625" style="0" customWidth="1"/>
    <col min="3" max="3" width="13.28125" style="0" bestFit="1" customWidth="1"/>
    <col min="4" max="4" width="12.421875" style="0" bestFit="1" customWidth="1"/>
    <col min="5" max="5" width="9.421875" style="0" bestFit="1" customWidth="1"/>
    <col min="6" max="6" width="9.28125" style="0" bestFit="1" customWidth="1"/>
    <col min="7" max="8" width="10.421875" style="0" bestFit="1" customWidth="1"/>
    <col min="9" max="10" width="9.28125" style="0" bestFit="1" customWidth="1"/>
    <col min="11" max="11" width="10.421875" style="0" bestFit="1" customWidth="1"/>
    <col min="12" max="14" width="9.421875" style="0" bestFit="1" customWidth="1"/>
    <col min="15" max="18" width="9.28125" style="0" bestFit="1" customWidth="1"/>
    <col min="19" max="19" width="10.28125" style="0" bestFit="1" customWidth="1"/>
    <col min="20" max="22" width="8.28125" style="0" bestFit="1" customWidth="1"/>
    <col min="23" max="23" width="9.28125" style="0" bestFit="1" customWidth="1"/>
    <col min="24" max="24" width="13.140625" style="0" bestFit="1" customWidth="1"/>
    <col min="25" max="25" width="24.57421875" style="0" bestFit="1" customWidth="1"/>
    <col min="26" max="26" width="5.00390625" style="0" bestFit="1" customWidth="1"/>
    <col min="27" max="27" width="8.00390625" style="0" bestFit="1" customWidth="1"/>
    <col min="28" max="28" width="5.00390625" style="0" bestFit="1" customWidth="1"/>
    <col min="29" max="31" width="8.00390625" style="0" bestFit="1" customWidth="1"/>
    <col min="32" max="43" width="5.00390625" style="0" bestFit="1" customWidth="1"/>
    <col min="44" max="44" width="5.00390625" style="0" customWidth="1"/>
    <col min="45" max="46" width="5.00390625" style="0" bestFit="1" customWidth="1"/>
    <col min="47" max="47" width="4.00390625" style="0" bestFit="1" customWidth="1"/>
    <col min="48" max="50" width="5.00390625" style="0" bestFit="1" customWidth="1"/>
    <col min="51" max="51" width="4.00390625" style="0" bestFit="1" customWidth="1"/>
    <col min="52" max="56" width="5.00390625" style="0" bestFit="1" customWidth="1"/>
    <col min="57" max="58" width="4.00390625" style="0" bestFit="1" customWidth="1"/>
    <col min="59" max="61" width="5.00390625" style="0" bestFit="1" customWidth="1"/>
    <col min="62" max="63" width="4.00390625" style="0" bestFit="1" customWidth="1"/>
    <col min="64" max="64" width="5.00390625" style="0" bestFit="1" customWidth="1"/>
    <col min="65" max="65" width="4.00390625" style="0" bestFit="1" customWidth="1"/>
    <col min="66" max="66" width="5.00390625" style="0" bestFit="1" customWidth="1"/>
    <col min="67" max="68" width="4.00390625" style="0" bestFit="1" customWidth="1"/>
    <col min="69" max="72" width="5.00390625" style="0" bestFit="1" customWidth="1"/>
    <col min="73" max="73" width="4.00390625" style="0" bestFit="1" customWidth="1"/>
    <col min="74" max="75" width="5.00390625" style="0" bestFit="1" customWidth="1"/>
    <col min="76" max="77" width="4.00390625" style="0" bestFit="1" customWidth="1"/>
    <col min="78" max="78" width="5.00390625" style="0" bestFit="1" customWidth="1"/>
    <col min="79" max="79" width="4.00390625" style="0" bestFit="1" customWidth="1"/>
    <col min="80" max="81" width="5.00390625" style="0" bestFit="1" customWidth="1"/>
    <col min="82" max="82" width="4.00390625" style="0" bestFit="1" customWidth="1"/>
    <col min="83" max="84" width="5.00390625" style="0" bestFit="1" customWidth="1"/>
    <col min="85" max="86" width="4.00390625" style="0" bestFit="1" customWidth="1"/>
    <col min="87" max="87" width="5.00390625" style="0" bestFit="1" customWidth="1"/>
    <col min="88" max="91" width="4.00390625" style="0" bestFit="1" customWidth="1"/>
    <col min="92" max="94" width="5.00390625" style="0" bestFit="1" customWidth="1"/>
    <col min="95" max="97" width="4.00390625" style="0" bestFit="1" customWidth="1"/>
    <col min="98" max="103" width="5.00390625" style="0" bestFit="1" customWidth="1"/>
    <col min="104" max="104" width="13.140625" style="0" bestFit="1" customWidth="1"/>
  </cols>
  <sheetData>
    <row r="1" spans="1:27" ht="23.25">
      <c r="A1" s="5" t="s">
        <v>197</v>
      </c>
      <c r="B1" s="3"/>
      <c r="C1" s="3"/>
      <c r="D1" s="3"/>
      <c r="E1" s="3"/>
      <c r="F1" s="3"/>
      <c r="G1" s="3"/>
      <c r="Y1" s="3"/>
      <c r="Z1" s="3"/>
      <c r="AA1" s="3"/>
    </row>
    <row r="2" spans="1:27" ht="19.5" thickBot="1">
      <c r="A2" s="3"/>
      <c r="B2" s="3"/>
      <c r="C2" s="3"/>
      <c r="D2" s="3"/>
      <c r="E2" s="3"/>
      <c r="F2" s="3"/>
      <c r="G2" s="3"/>
      <c r="Y2" s="3"/>
      <c r="Z2" s="3"/>
      <c r="AA2" s="3"/>
    </row>
    <row r="3" spans="1:104" ht="19.5" thickBot="1">
      <c r="A3" s="8"/>
      <c r="C3" s="56"/>
      <c r="D3" s="122" t="s">
        <v>28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57"/>
    </row>
    <row r="4" spans="1:104" ht="19.5" thickBot="1">
      <c r="A4" s="8"/>
      <c r="B4" s="56"/>
      <c r="C4" s="56"/>
      <c r="D4" s="125" t="s">
        <v>96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96" t="s">
        <v>200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7"/>
    </row>
    <row r="5" spans="1:104" ht="15">
      <c r="A5" s="96" t="s">
        <v>4</v>
      </c>
      <c r="B5" s="129"/>
      <c r="C5" s="119"/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3">
        <v>7</v>
      </c>
      <c r="K5" s="113">
        <v>8</v>
      </c>
      <c r="L5" s="113">
        <v>9</v>
      </c>
      <c r="M5" s="113">
        <v>10</v>
      </c>
      <c r="N5" s="113">
        <v>11</v>
      </c>
      <c r="O5" s="113">
        <v>12</v>
      </c>
      <c r="P5" s="113">
        <v>13</v>
      </c>
      <c r="Q5" s="113">
        <v>14</v>
      </c>
      <c r="R5" s="113">
        <v>15</v>
      </c>
      <c r="S5" s="113">
        <v>16</v>
      </c>
      <c r="T5" s="113">
        <v>17</v>
      </c>
      <c r="U5" s="113">
        <v>18</v>
      </c>
      <c r="V5" s="113">
        <v>19</v>
      </c>
      <c r="W5" s="127">
        <v>20</v>
      </c>
      <c r="X5" s="98"/>
      <c r="Y5" s="8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77"/>
    </row>
    <row r="6" spans="1:104" ht="15.75" thickBot="1">
      <c r="A6" s="130"/>
      <c r="B6" s="131"/>
      <c r="C6" s="120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28"/>
      <c r="X6" s="98"/>
      <c r="Y6" s="8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77"/>
    </row>
    <row r="7" spans="1:104" ht="21.75" customHeight="1">
      <c r="A7" s="116">
        <v>1</v>
      </c>
      <c r="B7" s="118" t="s">
        <v>193</v>
      </c>
      <c r="C7" s="68" t="s">
        <v>6</v>
      </c>
      <c r="D7" s="68">
        <v>5890</v>
      </c>
      <c r="E7" s="68">
        <v>4078</v>
      </c>
      <c r="F7" s="68">
        <v>3734</v>
      </c>
      <c r="G7" s="68">
        <v>3812</v>
      </c>
      <c r="H7" s="68">
        <v>3750</v>
      </c>
      <c r="I7" s="68">
        <v>3578</v>
      </c>
      <c r="J7" s="68">
        <v>4031</v>
      </c>
      <c r="K7" s="68">
        <v>4000</v>
      </c>
      <c r="L7" s="69">
        <v>3140</v>
      </c>
      <c r="M7" s="68">
        <v>3921</v>
      </c>
      <c r="N7" s="68">
        <v>3609</v>
      </c>
      <c r="O7" s="68">
        <v>3125</v>
      </c>
      <c r="P7" s="68">
        <v>3250</v>
      </c>
      <c r="Q7" s="68">
        <v>3546</v>
      </c>
      <c r="R7" s="68">
        <v>3687</v>
      </c>
      <c r="S7" s="68">
        <v>3796</v>
      </c>
      <c r="T7" s="68">
        <v>3437</v>
      </c>
      <c r="U7" s="68">
        <v>3562</v>
      </c>
      <c r="V7" s="68">
        <v>3656</v>
      </c>
      <c r="W7" s="69">
        <v>3375</v>
      </c>
      <c r="X7" s="73">
        <f>SUM(D7:W7)/20</f>
        <v>3748.85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9"/>
    </row>
    <row r="8" spans="1:104" ht="38.25" customHeight="1">
      <c r="A8" s="116"/>
      <c r="B8" s="118"/>
      <c r="C8" s="70" t="s">
        <v>7</v>
      </c>
      <c r="D8" s="71">
        <v>95343</v>
      </c>
      <c r="E8" s="71">
        <v>78375</v>
      </c>
      <c r="F8" s="71">
        <v>77734</v>
      </c>
      <c r="G8" s="71">
        <v>82265</v>
      </c>
      <c r="H8" s="71">
        <v>81296</v>
      </c>
      <c r="I8" s="71">
        <v>80921</v>
      </c>
      <c r="J8" s="71">
        <v>79781</v>
      </c>
      <c r="K8" s="71">
        <v>80625</v>
      </c>
      <c r="L8" s="71">
        <v>81421</v>
      </c>
      <c r="M8" s="71">
        <v>83062</v>
      </c>
      <c r="N8" s="71">
        <v>80953</v>
      </c>
      <c r="O8" s="71">
        <v>79687</v>
      </c>
      <c r="P8" s="71">
        <v>80453</v>
      </c>
      <c r="Q8" s="71">
        <v>79578</v>
      </c>
      <c r="R8" s="71">
        <v>80125</v>
      </c>
      <c r="S8" s="71">
        <v>81421</v>
      </c>
      <c r="T8" s="71">
        <v>84015</v>
      </c>
      <c r="U8" s="71">
        <v>79812</v>
      </c>
      <c r="V8" s="71">
        <v>79859</v>
      </c>
      <c r="W8" s="72">
        <v>81281</v>
      </c>
      <c r="X8" s="74">
        <f aca="true" t="shared" si="0" ref="X8:X18">SUM(D8:W8)/20</f>
        <v>81400.35</v>
      </c>
      <c r="Y8" s="82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9"/>
    </row>
    <row r="9" spans="1:104" ht="26.25" customHeight="1">
      <c r="A9" s="115">
        <f>A7+1</f>
        <v>2</v>
      </c>
      <c r="B9" s="117" t="s">
        <v>196</v>
      </c>
      <c r="C9" s="68" t="s">
        <v>6</v>
      </c>
      <c r="D9" s="68">
        <v>4527</v>
      </c>
      <c r="E9" s="68">
        <v>5000</v>
      </c>
      <c r="F9" s="68">
        <v>4340</v>
      </c>
      <c r="G9" s="68">
        <v>4859</v>
      </c>
      <c r="H9" s="68">
        <v>5062</v>
      </c>
      <c r="I9" s="68">
        <v>4918</v>
      </c>
      <c r="J9" s="68">
        <v>4531</v>
      </c>
      <c r="K9" s="68">
        <v>4828</v>
      </c>
      <c r="L9" s="69">
        <v>4765</v>
      </c>
      <c r="M9" s="68">
        <v>4578</v>
      </c>
      <c r="N9" s="68">
        <v>4593</v>
      </c>
      <c r="O9" s="68">
        <v>4984</v>
      </c>
      <c r="P9" s="68">
        <v>4359</v>
      </c>
      <c r="Q9" s="68">
        <v>4843</v>
      </c>
      <c r="R9" s="68">
        <v>4203</v>
      </c>
      <c r="S9" s="68">
        <v>4421</v>
      </c>
      <c r="T9" s="68">
        <v>4359</v>
      </c>
      <c r="U9" s="68">
        <v>5125</v>
      </c>
      <c r="V9" s="68">
        <v>4734</v>
      </c>
      <c r="W9" s="69">
        <v>4734</v>
      </c>
      <c r="X9" s="73">
        <f t="shared" si="0"/>
        <v>4688.15</v>
      </c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9"/>
    </row>
    <row r="10" spans="1:104" ht="41.25" customHeight="1">
      <c r="A10" s="116"/>
      <c r="B10" s="118"/>
      <c r="C10" s="70" t="s">
        <v>7</v>
      </c>
      <c r="D10" s="71">
        <v>690296</v>
      </c>
      <c r="E10" s="71">
        <v>659484</v>
      </c>
      <c r="F10" s="71">
        <v>663984</v>
      </c>
      <c r="G10" s="71">
        <v>773437</v>
      </c>
      <c r="H10" s="71">
        <v>658750</v>
      </c>
      <c r="I10" s="71">
        <v>657984</v>
      </c>
      <c r="J10" s="71">
        <v>663546</v>
      </c>
      <c r="K10" s="71">
        <v>676578</v>
      </c>
      <c r="L10" s="71">
        <v>660140</v>
      </c>
      <c r="M10" s="71">
        <v>874437</v>
      </c>
      <c r="N10" s="71">
        <v>1031625</v>
      </c>
      <c r="O10" s="71">
        <v>1058546</v>
      </c>
      <c r="P10" s="71">
        <v>1095421</v>
      </c>
      <c r="Q10" s="71">
        <v>1235796</v>
      </c>
      <c r="R10" s="71">
        <v>960609</v>
      </c>
      <c r="S10" s="71">
        <v>841609</v>
      </c>
      <c r="T10" s="71">
        <v>660515</v>
      </c>
      <c r="U10" s="71">
        <v>742218</v>
      </c>
      <c r="V10" s="71">
        <v>1005609</v>
      </c>
      <c r="W10" s="72">
        <v>660609</v>
      </c>
      <c r="X10" s="74">
        <f t="shared" si="0"/>
        <v>813559.65</v>
      </c>
      <c r="Y10" s="82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9"/>
    </row>
    <row r="11" spans="1:104" ht="35.25" customHeight="1">
      <c r="A11" s="115">
        <f>A9+1</f>
        <v>3</v>
      </c>
      <c r="B11" s="117" t="s">
        <v>195</v>
      </c>
      <c r="C11" s="68" t="s">
        <v>6</v>
      </c>
      <c r="D11" s="89">
        <v>4449</v>
      </c>
      <c r="E11" s="89">
        <v>5043</v>
      </c>
      <c r="F11" s="89">
        <v>4684</v>
      </c>
      <c r="G11" s="89">
        <v>4418</v>
      </c>
      <c r="H11" s="89">
        <v>4731</v>
      </c>
      <c r="I11" s="89">
        <v>4684</v>
      </c>
      <c r="J11" s="89">
        <v>5151</v>
      </c>
      <c r="K11" s="89">
        <v>5043</v>
      </c>
      <c r="L11" s="90">
        <v>4574</v>
      </c>
      <c r="M11" s="89">
        <v>4606</v>
      </c>
      <c r="N11" s="89">
        <v>4309</v>
      </c>
      <c r="O11" s="89">
        <v>4465</v>
      </c>
      <c r="P11" s="89">
        <v>4277</v>
      </c>
      <c r="Q11" s="89">
        <v>5043</v>
      </c>
      <c r="R11" s="89">
        <v>5121</v>
      </c>
      <c r="S11" s="89">
        <v>4356</v>
      </c>
      <c r="T11" s="89">
        <v>4590</v>
      </c>
      <c r="U11" s="89">
        <v>4356</v>
      </c>
      <c r="V11" s="89">
        <v>4777</v>
      </c>
      <c r="W11" s="90">
        <v>4637</v>
      </c>
      <c r="X11" s="73">
        <f t="shared" si="0"/>
        <v>4665.7</v>
      </c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9"/>
    </row>
    <row r="12" spans="1:104" ht="60" customHeight="1">
      <c r="A12" s="116"/>
      <c r="B12" s="118"/>
      <c r="C12" s="70" t="s">
        <v>7</v>
      </c>
      <c r="D12" s="87">
        <v>1021312</v>
      </c>
      <c r="E12" s="87">
        <v>907578</v>
      </c>
      <c r="F12" s="87">
        <v>1036218</v>
      </c>
      <c r="G12" s="87">
        <v>918312</v>
      </c>
      <c r="H12" s="87">
        <v>918890</v>
      </c>
      <c r="I12" s="87">
        <v>1193484</v>
      </c>
      <c r="J12" s="87">
        <v>996250</v>
      </c>
      <c r="K12" s="87">
        <v>1051031</v>
      </c>
      <c r="L12" s="87">
        <v>907703</v>
      </c>
      <c r="M12" s="87">
        <v>915390</v>
      </c>
      <c r="N12" s="87">
        <v>915421</v>
      </c>
      <c r="O12" s="87">
        <v>901187</v>
      </c>
      <c r="P12" s="87">
        <v>899093</v>
      </c>
      <c r="Q12" s="87">
        <v>902109</v>
      </c>
      <c r="R12" s="87">
        <v>907250</v>
      </c>
      <c r="S12" s="87">
        <v>1065671</v>
      </c>
      <c r="T12" s="87">
        <v>1004453</v>
      </c>
      <c r="U12" s="87">
        <v>918171</v>
      </c>
      <c r="V12" s="87">
        <v>907859</v>
      </c>
      <c r="W12" s="88">
        <v>911000</v>
      </c>
      <c r="X12" s="74">
        <f t="shared" si="0"/>
        <v>959919.1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9"/>
    </row>
    <row r="13" spans="1:104" ht="33.75" customHeight="1">
      <c r="A13" s="115">
        <f>A11+1</f>
        <v>4</v>
      </c>
      <c r="B13" s="117" t="s">
        <v>198</v>
      </c>
      <c r="C13" s="68" t="s">
        <v>6</v>
      </c>
      <c r="D13" s="68">
        <v>5059</v>
      </c>
      <c r="E13" s="69">
        <v>4918</v>
      </c>
      <c r="F13" s="68">
        <v>5074</v>
      </c>
      <c r="G13" s="69">
        <v>4965</v>
      </c>
      <c r="H13" s="68">
        <v>4777</v>
      </c>
      <c r="I13" s="69">
        <v>4606</v>
      </c>
      <c r="J13" s="68">
        <v>5324</v>
      </c>
      <c r="K13" s="69">
        <v>4793</v>
      </c>
      <c r="L13" s="69">
        <v>5121</v>
      </c>
      <c r="M13" s="69">
        <v>4590</v>
      </c>
      <c r="N13" s="68">
        <v>4606</v>
      </c>
      <c r="O13" s="69">
        <v>4793</v>
      </c>
      <c r="P13" s="68">
        <v>5184</v>
      </c>
      <c r="Q13" s="69">
        <v>4402</v>
      </c>
      <c r="R13" s="68">
        <v>5027</v>
      </c>
      <c r="S13" s="69">
        <v>4543</v>
      </c>
      <c r="T13" s="68">
        <v>5215</v>
      </c>
      <c r="U13" s="69">
        <v>4793</v>
      </c>
      <c r="V13" s="68">
        <v>4684</v>
      </c>
      <c r="W13" s="69">
        <v>5121</v>
      </c>
      <c r="X13" s="73">
        <f t="shared" si="0"/>
        <v>4879.75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9"/>
    </row>
    <row r="14" spans="1:104" ht="60" customHeight="1">
      <c r="A14" s="116"/>
      <c r="B14" s="118"/>
      <c r="C14" s="70" t="s">
        <v>7</v>
      </c>
      <c r="D14" s="71">
        <v>1364328</v>
      </c>
      <c r="E14" s="71">
        <v>1422203</v>
      </c>
      <c r="F14" s="71">
        <v>1321046</v>
      </c>
      <c r="G14" s="71">
        <v>1146859</v>
      </c>
      <c r="H14" s="71">
        <v>981796</v>
      </c>
      <c r="I14" s="71">
        <v>993156</v>
      </c>
      <c r="J14" s="71">
        <v>1082593</v>
      </c>
      <c r="K14" s="71">
        <v>994078</v>
      </c>
      <c r="L14" s="71">
        <v>986531</v>
      </c>
      <c r="M14" s="71">
        <v>986062</v>
      </c>
      <c r="N14" s="71">
        <v>992859</v>
      </c>
      <c r="O14" s="71">
        <v>1575843</v>
      </c>
      <c r="P14" s="71">
        <v>1770203</v>
      </c>
      <c r="Q14" s="71">
        <v>1039265</v>
      </c>
      <c r="R14" s="71">
        <v>1120796</v>
      </c>
      <c r="S14" s="71">
        <v>1163890</v>
      </c>
      <c r="T14" s="71">
        <v>1146078</v>
      </c>
      <c r="U14" s="71">
        <v>1132281</v>
      </c>
      <c r="V14" s="71">
        <v>1353703</v>
      </c>
      <c r="W14" s="72">
        <v>1305640</v>
      </c>
      <c r="X14" s="74">
        <f t="shared" si="0"/>
        <v>1193960.5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9"/>
    </row>
    <row r="15" spans="1:104" ht="58.5" customHeight="1">
      <c r="A15" s="115">
        <f>A13+1</f>
        <v>5</v>
      </c>
      <c r="B15" s="117" t="s">
        <v>199</v>
      </c>
      <c r="C15" s="68" t="s">
        <v>6</v>
      </c>
      <c r="D15" s="68">
        <v>5371</v>
      </c>
      <c r="E15" s="68">
        <v>5043</v>
      </c>
      <c r="F15" s="68">
        <v>4731</v>
      </c>
      <c r="G15" s="68">
        <v>4809</v>
      </c>
      <c r="H15" s="68">
        <v>4590</v>
      </c>
      <c r="I15" s="68">
        <v>4496</v>
      </c>
      <c r="J15" s="68">
        <v>4574</v>
      </c>
      <c r="K15" s="68">
        <v>4652</v>
      </c>
      <c r="L15" s="69">
        <v>5184</v>
      </c>
      <c r="M15" s="68">
        <v>4512</v>
      </c>
      <c r="N15" s="68">
        <v>4762</v>
      </c>
      <c r="O15" s="68">
        <v>4809</v>
      </c>
      <c r="P15" s="68">
        <v>4559</v>
      </c>
      <c r="Q15" s="68">
        <v>4762</v>
      </c>
      <c r="R15" s="68">
        <v>5027</v>
      </c>
      <c r="S15" s="68">
        <v>5387</v>
      </c>
      <c r="T15" s="68">
        <v>4871</v>
      </c>
      <c r="U15" s="68">
        <v>4809</v>
      </c>
      <c r="V15" s="68">
        <v>4402</v>
      </c>
      <c r="W15" s="69">
        <v>5090</v>
      </c>
      <c r="X15" s="73">
        <f t="shared" si="0"/>
        <v>4822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9"/>
    </row>
    <row r="16" spans="1:104" ht="58.5" customHeight="1">
      <c r="A16" s="116"/>
      <c r="B16" s="118"/>
      <c r="C16" s="70" t="s">
        <v>7</v>
      </c>
      <c r="D16" s="71">
        <v>1572359</v>
      </c>
      <c r="E16" s="71">
        <v>1638171</v>
      </c>
      <c r="F16" s="71">
        <v>1237234</v>
      </c>
      <c r="G16" s="71">
        <v>1136750</v>
      </c>
      <c r="H16" s="71">
        <v>1637968</v>
      </c>
      <c r="I16" s="71">
        <v>1534203</v>
      </c>
      <c r="J16" s="71">
        <v>1131062</v>
      </c>
      <c r="K16" s="71">
        <v>1897937</v>
      </c>
      <c r="L16" s="71">
        <v>2033843</v>
      </c>
      <c r="M16" s="71">
        <v>2050171</v>
      </c>
      <c r="N16" s="71">
        <v>2063781</v>
      </c>
      <c r="O16" s="71">
        <v>2030359</v>
      </c>
      <c r="P16" s="71">
        <v>1993046</v>
      </c>
      <c r="Q16" s="71">
        <v>2017046</v>
      </c>
      <c r="R16" s="71">
        <v>1488281</v>
      </c>
      <c r="S16" s="71">
        <v>1367203</v>
      </c>
      <c r="T16" s="71">
        <v>1388828</v>
      </c>
      <c r="U16" s="71">
        <v>1589375</v>
      </c>
      <c r="V16" s="71">
        <v>1150687</v>
      </c>
      <c r="W16" s="72">
        <v>1269843</v>
      </c>
      <c r="X16" s="74">
        <f t="shared" si="0"/>
        <v>1611407.35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9"/>
    </row>
    <row r="17" spans="1:104" ht="69" customHeight="1">
      <c r="A17" s="115">
        <f>A15+1</f>
        <v>6</v>
      </c>
      <c r="B17" s="117" t="s">
        <v>194</v>
      </c>
      <c r="C17" s="68" t="s">
        <v>6</v>
      </c>
      <c r="D17" s="68">
        <v>5402</v>
      </c>
      <c r="E17" s="68">
        <v>4699</v>
      </c>
      <c r="F17" s="68">
        <v>5231</v>
      </c>
      <c r="G17" s="68">
        <v>4840</v>
      </c>
      <c r="H17" s="68">
        <v>5121</v>
      </c>
      <c r="I17" s="68">
        <v>5324</v>
      </c>
      <c r="J17" s="68">
        <v>4621</v>
      </c>
      <c r="K17" s="68">
        <v>4606</v>
      </c>
      <c r="L17" s="69">
        <v>4856</v>
      </c>
      <c r="M17" s="68">
        <v>4699</v>
      </c>
      <c r="N17" s="68">
        <v>4481</v>
      </c>
      <c r="O17" s="68">
        <v>5137</v>
      </c>
      <c r="P17" s="68">
        <v>4606</v>
      </c>
      <c r="Q17" s="68">
        <v>4824</v>
      </c>
      <c r="R17" s="68">
        <v>5184</v>
      </c>
      <c r="S17" s="68">
        <v>5324</v>
      </c>
      <c r="T17" s="68">
        <v>4512</v>
      </c>
      <c r="U17" s="68">
        <v>4965</v>
      </c>
      <c r="V17" s="68">
        <v>4527</v>
      </c>
      <c r="W17" s="69">
        <v>4496</v>
      </c>
      <c r="X17" s="73">
        <f t="shared" si="0"/>
        <v>4872.75</v>
      </c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9"/>
    </row>
    <row r="18" spans="1:104" ht="78" customHeight="1">
      <c r="A18" s="116"/>
      <c r="B18" s="118"/>
      <c r="C18" s="70" t="s">
        <v>7</v>
      </c>
      <c r="D18" s="71">
        <v>1521687</v>
      </c>
      <c r="E18" s="71">
        <v>1741515</v>
      </c>
      <c r="F18" s="71">
        <v>1725890</v>
      </c>
      <c r="G18" s="71">
        <v>1645281</v>
      </c>
      <c r="H18" s="71">
        <v>1482484</v>
      </c>
      <c r="I18" s="71">
        <v>2407500</v>
      </c>
      <c r="J18" s="71">
        <v>3065000</v>
      </c>
      <c r="K18" s="71">
        <v>1467375</v>
      </c>
      <c r="L18" s="71">
        <v>1467875</v>
      </c>
      <c r="M18" s="71">
        <v>1483218</v>
      </c>
      <c r="N18" s="71">
        <v>1462125</v>
      </c>
      <c r="O18" s="71">
        <v>1471828</v>
      </c>
      <c r="P18" s="71">
        <v>1581875</v>
      </c>
      <c r="Q18" s="71">
        <v>1814531</v>
      </c>
      <c r="R18" s="71">
        <v>1468437</v>
      </c>
      <c r="S18" s="71">
        <v>1469390</v>
      </c>
      <c r="T18" s="71">
        <v>1560296</v>
      </c>
      <c r="U18" s="71">
        <v>1539515</v>
      </c>
      <c r="V18" s="71">
        <v>1473328</v>
      </c>
      <c r="W18" s="71">
        <v>1696968</v>
      </c>
      <c r="X18" s="74">
        <f t="shared" si="0"/>
        <v>1677305.9</v>
      </c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9"/>
    </row>
    <row r="19" spans="1:104" ht="15">
      <c r="A19" s="133"/>
      <c r="B19" s="84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9"/>
    </row>
    <row r="20" spans="1:104" ht="15">
      <c r="A20" s="133"/>
      <c r="B20" s="84"/>
      <c r="C20" s="85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86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9"/>
    </row>
    <row r="21" spans="1:104" ht="15">
      <c r="A21" s="133"/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79"/>
    </row>
    <row r="22" spans="1:104" ht="15">
      <c r="A22" s="132"/>
      <c r="B22" s="8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9"/>
    </row>
    <row r="23" spans="1:104" ht="15">
      <c r="A23" s="132"/>
      <c r="B23" s="84"/>
      <c r="C23" s="8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86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9"/>
    </row>
    <row r="24" spans="1:104" ht="15">
      <c r="A24" s="132"/>
      <c r="B24" s="8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79"/>
    </row>
    <row r="25" ht="15">
      <c r="A25" s="12"/>
    </row>
    <row r="26" ht="15">
      <c r="A26" s="83"/>
    </row>
    <row r="27" ht="15">
      <c r="A27" s="14"/>
    </row>
    <row r="28" ht="15">
      <c r="A28" s="14"/>
    </row>
    <row r="30" ht="15">
      <c r="A30" s="15"/>
    </row>
  </sheetData>
  <sheetProtection/>
  <mergeCells count="117">
    <mergeCell ref="A22:A24"/>
    <mergeCell ref="A19:A21"/>
    <mergeCell ref="CK5:CK6"/>
    <mergeCell ref="CL5:CL6"/>
    <mergeCell ref="X4:X6"/>
    <mergeCell ref="CW5:CW6"/>
    <mergeCell ref="CM5:CM6"/>
    <mergeCell ref="CN5:CN6"/>
    <mergeCell ref="CO5:CO6"/>
    <mergeCell ref="CP5:CP6"/>
    <mergeCell ref="CY5:CY6"/>
    <mergeCell ref="CX5:CX6"/>
    <mergeCell ref="CQ5:CQ6"/>
    <mergeCell ref="CR5:CR6"/>
    <mergeCell ref="CS5:CS6"/>
    <mergeCell ref="CT5:CT6"/>
    <mergeCell ref="CU5:CU6"/>
    <mergeCell ref="CV5:CV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L5:BL6"/>
    <mergeCell ref="BB5:BB6"/>
    <mergeCell ref="BA5:BA6"/>
    <mergeCell ref="AZ5:AZ6"/>
    <mergeCell ref="AY5:AY6"/>
    <mergeCell ref="BD5:BD6"/>
    <mergeCell ref="BC5:BC6"/>
    <mergeCell ref="BK5:BK6"/>
    <mergeCell ref="BJ5:BJ6"/>
    <mergeCell ref="BI5:BI6"/>
    <mergeCell ref="BH5:BH6"/>
    <mergeCell ref="BG5:BG6"/>
    <mergeCell ref="BF5:BF6"/>
    <mergeCell ref="AW5:AW6"/>
    <mergeCell ref="BE5:BE6"/>
    <mergeCell ref="AX5:AX6"/>
    <mergeCell ref="AT5:AT6"/>
    <mergeCell ref="AS5:AS6"/>
    <mergeCell ref="AR5:AR6"/>
    <mergeCell ref="AI5:AI6"/>
    <mergeCell ref="AV5:AV6"/>
    <mergeCell ref="AU5:AU6"/>
    <mergeCell ref="AQ5:AQ6"/>
    <mergeCell ref="AP5:AP6"/>
    <mergeCell ref="AO5:AO6"/>
    <mergeCell ref="AN5:AN6"/>
    <mergeCell ref="A17:A18"/>
    <mergeCell ref="B17:B18"/>
    <mergeCell ref="I5:I6"/>
    <mergeCell ref="J5:J6"/>
    <mergeCell ref="A5:B6"/>
    <mergeCell ref="Z5:Z6"/>
    <mergeCell ref="P5:P6"/>
    <mergeCell ref="V5:V6"/>
    <mergeCell ref="K5:K6"/>
    <mergeCell ref="M5:M6"/>
    <mergeCell ref="AM5:AM6"/>
    <mergeCell ref="AL5:AL6"/>
    <mergeCell ref="B9:B10"/>
    <mergeCell ref="A11:A12"/>
    <mergeCell ref="B11:B12"/>
    <mergeCell ref="W5:W6"/>
    <mergeCell ref="N5:N6"/>
    <mergeCell ref="O5:O6"/>
    <mergeCell ref="L5:L6"/>
    <mergeCell ref="AK5:AK6"/>
    <mergeCell ref="R5:R6"/>
    <mergeCell ref="S5:S6"/>
    <mergeCell ref="AJ5:AJ6"/>
    <mergeCell ref="AE5:AE6"/>
    <mergeCell ref="AD5:AD6"/>
    <mergeCell ref="AC5:AC6"/>
    <mergeCell ref="AB5:AB6"/>
    <mergeCell ref="AG5:AG6"/>
    <mergeCell ref="AF5:AF6"/>
    <mergeCell ref="E5:E6"/>
    <mergeCell ref="A9:A10"/>
    <mergeCell ref="AA5:AA6"/>
    <mergeCell ref="AH5:AH6"/>
    <mergeCell ref="D3:X3"/>
    <mergeCell ref="A7:A8"/>
    <mergeCell ref="B7:B8"/>
    <mergeCell ref="H5:H6"/>
    <mergeCell ref="D4:W4"/>
    <mergeCell ref="Q5:Q6"/>
    <mergeCell ref="T5:T6"/>
    <mergeCell ref="U5:U6"/>
    <mergeCell ref="A13:A14"/>
    <mergeCell ref="B13:B14"/>
    <mergeCell ref="A15:A16"/>
    <mergeCell ref="B15:B16"/>
    <mergeCell ref="F5:F6"/>
    <mergeCell ref="G5:G6"/>
    <mergeCell ref="C5:C6"/>
    <mergeCell ref="D5:D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A2" sqref="A2:D25"/>
    </sheetView>
  </sheetViews>
  <sheetFormatPr defaultColWidth="9.140625" defaultRowHeight="15"/>
  <cols>
    <col min="1" max="1" width="13.421875" style="0" bestFit="1" customWidth="1"/>
    <col min="2" max="2" width="51.140625" style="0" customWidth="1"/>
    <col min="3" max="3" width="54.00390625" style="0" customWidth="1"/>
  </cols>
  <sheetData>
    <row r="2" spans="1:3" ht="72">
      <c r="A2" s="91" t="s">
        <v>204</v>
      </c>
      <c r="B2" s="92" t="s">
        <v>202</v>
      </c>
      <c r="C2" s="92" t="s">
        <v>203</v>
      </c>
    </row>
    <row r="3" spans="1:3" ht="15">
      <c r="A3" s="25" t="s">
        <v>96</v>
      </c>
      <c r="B3" s="93" t="s">
        <v>201</v>
      </c>
      <c r="C3" s="93" t="s">
        <v>201</v>
      </c>
    </row>
    <row r="4" spans="1:3" ht="15">
      <c r="A4" s="25">
        <v>1</v>
      </c>
      <c r="B4" s="25">
        <v>165812</v>
      </c>
      <c r="C4" s="25">
        <v>165500</v>
      </c>
    </row>
    <row r="5" spans="1:3" ht="15">
      <c r="A5" s="25">
        <v>2</v>
      </c>
      <c r="B5" s="25">
        <v>160140</v>
      </c>
      <c r="C5" s="25">
        <v>158765</v>
      </c>
    </row>
    <row r="6" spans="1:3" ht="15">
      <c r="A6" s="25">
        <v>3</v>
      </c>
      <c r="B6" s="25">
        <v>160593</v>
      </c>
      <c r="C6" s="25">
        <v>163359</v>
      </c>
    </row>
    <row r="7" spans="1:3" ht="15">
      <c r="A7" s="25">
        <v>4</v>
      </c>
      <c r="B7" s="25">
        <v>156875</v>
      </c>
      <c r="C7" s="25">
        <v>179531</v>
      </c>
    </row>
    <row r="8" spans="1:3" ht="15">
      <c r="A8" s="25">
        <v>5</v>
      </c>
      <c r="B8" s="25">
        <v>155578</v>
      </c>
      <c r="C8" s="25">
        <v>187843</v>
      </c>
    </row>
    <row r="9" spans="1:3" ht="15">
      <c r="A9" s="25">
        <v>6</v>
      </c>
      <c r="B9" s="25">
        <v>157234</v>
      </c>
      <c r="C9" s="25">
        <v>157578</v>
      </c>
    </row>
    <row r="10" spans="1:3" ht="15">
      <c r="A10" s="25">
        <v>7</v>
      </c>
      <c r="B10" s="25">
        <v>158968</v>
      </c>
      <c r="C10" s="25">
        <v>156421</v>
      </c>
    </row>
    <row r="11" spans="1:3" ht="15">
      <c r="A11" s="25">
        <v>8</v>
      </c>
      <c r="B11" s="25">
        <v>156781</v>
      </c>
      <c r="C11" s="25">
        <v>157343</v>
      </c>
    </row>
    <row r="12" spans="1:3" ht="15">
      <c r="A12" s="25">
        <v>9</v>
      </c>
      <c r="B12" s="25">
        <v>159343</v>
      </c>
      <c r="C12" s="25">
        <v>156640</v>
      </c>
    </row>
    <row r="13" spans="1:3" ht="15">
      <c r="A13" s="25">
        <v>10</v>
      </c>
      <c r="B13" s="25">
        <v>156656</v>
      </c>
      <c r="C13" s="25">
        <v>157671</v>
      </c>
    </row>
    <row r="14" spans="1:3" ht="15">
      <c r="A14" s="25">
        <v>11</v>
      </c>
      <c r="B14" s="25">
        <v>156203</v>
      </c>
      <c r="C14" s="25">
        <v>157625</v>
      </c>
    </row>
    <row r="15" spans="1:3" ht="15">
      <c r="A15" s="25">
        <v>12</v>
      </c>
      <c r="B15" s="25">
        <v>157109</v>
      </c>
      <c r="C15" s="25">
        <v>158078</v>
      </c>
    </row>
    <row r="16" spans="1:3" ht="15">
      <c r="A16" s="25">
        <v>13</v>
      </c>
      <c r="B16" s="25">
        <v>155812</v>
      </c>
      <c r="C16" s="25">
        <v>157656</v>
      </c>
    </row>
    <row r="17" spans="1:3" ht="15">
      <c r="A17" s="25">
        <v>14</v>
      </c>
      <c r="B17" s="25">
        <v>156359</v>
      </c>
      <c r="C17" s="25">
        <v>156796</v>
      </c>
    </row>
    <row r="18" spans="1:3" ht="15">
      <c r="A18" s="25">
        <v>15</v>
      </c>
      <c r="B18" s="25">
        <v>159640</v>
      </c>
      <c r="C18" s="25">
        <v>191218</v>
      </c>
    </row>
    <row r="19" spans="1:3" ht="15">
      <c r="A19" s="25">
        <v>16</v>
      </c>
      <c r="B19" s="25">
        <v>159765</v>
      </c>
      <c r="C19" s="25">
        <v>161468</v>
      </c>
    </row>
    <row r="20" spans="1:3" ht="15">
      <c r="A20" s="25">
        <v>17</v>
      </c>
      <c r="B20" s="25">
        <v>156359</v>
      </c>
      <c r="C20" s="25">
        <v>157187</v>
      </c>
    </row>
    <row r="21" spans="1:3" ht="15">
      <c r="A21" s="25">
        <v>18</v>
      </c>
      <c r="B21" s="25">
        <v>156890</v>
      </c>
      <c r="C21" s="25">
        <v>156125</v>
      </c>
    </row>
    <row r="22" spans="1:3" ht="15">
      <c r="A22" s="25">
        <v>19</v>
      </c>
      <c r="B22" s="25">
        <v>156984</v>
      </c>
      <c r="C22" s="25">
        <v>157890</v>
      </c>
    </row>
    <row r="23" spans="1:3" ht="15">
      <c r="A23" s="25">
        <v>20</v>
      </c>
      <c r="B23" s="25">
        <v>159546</v>
      </c>
      <c r="C23" s="25">
        <v>156640</v>
      </c>
    </row>
    <row r="24" spans="1:3" ht="15">
      <c r="A24" s="25" t="s">
        <v>200</v>
      </c>
      <c r="B24" s="25">
        <f>(SUM(B4:B23))/20</f>
        <v>158132.35</v>
      </c>
      <c r="C24" s="25">
        <f>(SUM(C4:C23))/20</f>
        <v>162566.7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DESENVOLVA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Caetano</dc:creator>
  <cp:keywords/>
  <dc:description/>
  <cp:lastModifiedBy>Casa</cp:lastModifiedBy>
  <dcterms:created xsi:type="dcterms:W3CDTF">2009-12-23T18:03:53Z</dcterms:created>
  <dcterms:modified xsi:type="dcterms:W3CDTF">2010-09-20T14:52:20Z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