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240" yWindow="120" windowWidth="14940" windowHeight="9225" activeTab="0"/>
  </bookViews>
  <sheets>
    <sheet name="notas-2012-2" sheetId="1" r:id="rId1"/>
  </sheets>
  <definedNames>
    <definedName name="wvxl3bjajmxc">'notas-2012-2'!$B$19</definedName>
    <definedName name="mtwwxni5wt06">'notas-2012-2'!$B$17</definedName>
  </definedNames>
  <calcPr calcId="122211"/>
</workbook>
</file>

<file path=xl/comments1.xml><?xml version="1.0" encoding="utf-8"?>
<comments xmlns="http://schemas.openxmlformats.org/spreadsheetml/2006/main">
  <authors>
    <author/>
  </authors>
  <commentList>
    <comment ref="F10" authorId="0">
      <text>
        <r>
          <t>Alexandre Vasconcelos:
Cursou em 2006</t>
        </r>
      </text>
    </comment>
    <comment ref="F16" authorId="0">
      <text>
        <r>
          <t>Alexandre Vasconcelos:
Cursando disciplina equivalente com Fábio Queda</t>
        </r>
      </text>
    </comment>
  </commentList>
</comments>
</file>

<file path=xl/sharedStrings.xml><?xml version="1.0" encoding="utf-8"?>
<sst xmlns="http://schemas.openxmlformats.org/spreadsheetml/2006/main">
  <si>
    <t>Ricardo Correa Alves Gomes</t>
  </si>
  <si>
    <t>Aluno</t>
  </si>
  <si>
    <t>Lean Manufacturing e Desenvolvimento de Startups</t>
  </si>
  <si>
    <t>Gestão de riscos</t>
  </si>
  <si>
    <t>Média Artigo</t>
  </si>
  <si>
    <t>Tema do Seminário</t>
  </si>
  <si>
    <t>ISOLADA</t>
  </si>
  <si>
    <t>* PMI agile project management
* Self-management</t>
  </si>
  <si>
    <t>Frequência/ Participação</t>
  </si>
  <si>
    <t>* Introdução a BPM (Gerenciamento de Processos de Negócio)
* Padrão BPMN e ferramentas de BPM (BPMS - Business Process Management Systems)</t>
  </si>
  <si>
    <t>Tema do Artigo</t>
  </si>
  <si>
    <t>DISPENSADO</t>
  </si>
  <si>
    <t>Daniel Ferreira da Silva</t>
  </si>
  <si>
    <t>Fabrício Oliveira de Araujo</t>
  </si>
  <si>
    <t>ITIL</t>
  </si>
  <si>
    <t>Jose Adson Oliveira Guedes da Cunha</t>
  </si>
  <si>
    <t>Ricelly R. R. Resende</t>
  </si>
  <si>
    <t>Nota Final</t>
  </si>
  <si>
    <t xml:space="preserve">Apresentação artigo </t>
  </si>
  <si>
    <t>* Comparação entre processos ágeis
* Processos e Técnicas para elicitação de requisitos e sua aderência ao CMMI</t>
  </si>
  <si>
    <t>Tipo de aluno</t>
  </si>
  <si>
    <t>ORD</t>
  </si>
  <si>
    <t>* Gestão de Programas
* Gestão de Portifolio</t>
  </si>
  <si>
    <t>Kenelly Silva Rodrigues de Almeida</t>
  </si>
  <si>
    <t>Luiz Felipe Libório</t>
  </si>
  <si>
    <t>Marcello Luiz Gomes do Egito Pedrosa</t>
  </si>
  <si>
    <t>Marcele Guerra Maschka</t>
  </si>
  <si>
    <t>Conceito</t>
  </si>
  <si>
    <t>Bartolomeu J. A. Martins Jr.</t>
  </si>
  <si>
    <t>REGULAR</t>
  </si>
  <si>
    <t>E-mail</t>
  </si>
  <si>
    <t>Itala Celly Bezerra de Farias</t>
  </si>
  <si>
    <t>* Gerenciamento de projetos com ênfase no gerenciamento  das pessoas
* GESTÃO DE QUALIDADE TOTAL COMO ESTRATEGIA ADMINISTRATIVA NAS ORGANIZAÇÕES</t>
  </si>
  <si>
    <t>Marcos Jose de Menezes Cardoso Junior</t>
  </si>
  <si>
    <t>* Implantação de modelos de qualidade em pequenas empresas - benefícios, problemas e lições aprendidas
* Gestao da comunicacao</t>
  </si>
  <si>
    <t>Seminário</t>
  </si>
  <si>
    <t xml:space="preserve">Implementing CMMI using a Combination of Agile Methods </t>
  </si>
  <si>
    <t>Petrônio Medeiros</t>
  </si>
  <si>
    <t>* MDD e Modelos de Qualidade
* Automação de processos de software alinhados a modelos de qualidade</t>
  </si>
  <si>
    <t>Notas da Disciplina Qualidade, Processos e Gestão (2012.2)</t>
  </si>
  <si>
    <t>Marcos Suassuna</t>
  </si>
  <si>
    <t xml:space="preserve">Rhavy Maia Guedes </t>
  </si>
  <si>
    <t>Artigo</t>
  </si>
  <si>
    <t>Eduardo Jose de Vasconcelos Matos</t>
  </si>
  <si>
    <t>George Valença</t>
  </si>
  <si>
    <t>Vitor Andrade Guedes Alcoforado da Rocha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</si>
</sst>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Arial"/>
      <family val="2"/>
      <color rgb="FF000000"/>
    </font>
    <font>
      <b/>
      <sz val="10"/>
      <name val="Arial"/>
      <family val="2"/>
      <color rgb="FF000000"/>
    </font>
    <font>
      <sz val="10"/>
      <name val="Arial"/>
      <family val="2"/>
      <color rgb="FF000000"/>
    </font>
    <font>
      <sz val="10"/>
      <name val="Arial"/>
      <family val="2"/>
      <color rgb="FFFF0000"/>
    </font>
  </fonts>
  <fills count="8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2DBE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7992B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/>
    </border>
    <border>
      <left style="thin"/>
      <right style="thin"/>
      <top style="thin"/>
      <bottom style="thin"/>
    </border>
    <border>
      <left/>
      <right/>
      <top style="thin"/>
      <bottom/>
    </border>
  </borders>
  <cellStyleXfs count="6">
    <xf numFmtId="0" fontId="0" fillId="0" borderId="0">
      <alignment vertical="center"/>
    </xf>
    <xf numFmtId="9" fontId="0" applyFont="0" fillId="0" applyFill="0" borderId="0" applyBorder="0" applyAlignment="0" applyProtection="0">
      <alignment vertical="center"/>
    </xf>
    <xf numFmtId="44" fontId="0" applyFont="0" fillId="0" applyFill="0" borderId="0" applyBorder="0" applyAlignment="0" applyProtection="0">
      <alignment vertical="center"/>
    </xf>
    <xf numFmtId="42" fontId="0" applyFont="0" fillId="0" applyFill="0" borderId="0" applyBorder="0" applyAlignment="0" applyProtection="0">
      <alignment vertical="center"/>
    </xf>
    <xf numFmtId="43" fontId="0" applyFont="0" fillId="0" applyFill="0" borderId="0" applyBorder="0" applyAlignment="0" applyProtection="0">
      <alignment vertical="center"/>
    </xf>
    <xf numFmtId="41" fontId="0" applyFont="0" fillId="0" applyFill="0" borderId="0" applyBorder="0" applyAlignment="0" applyProtection="0">
      <alignment vertical="center"/>
    </xf>
  </cellStyleXfs>
  <cellXfs count="18">
    <xf numFmtId="0" fontId="0" fillId="0" borderId="0">
      <alignment vertical="center"/>
    </xf>
    <xf numFmtId="0" applyNumberFormat="1" fontId="1" applyFont="1" fillId="0" applyFill="1" borderId="0" applyAlignment="1">
      <alignment horizontal="center" vertical="center"/>
    </xf>
    <xf numFmtId="0" applyNumberFormat="1" fontId="1" applyFont="1" fillId="0" applyFill="1" borderId="1" applyBorder="1" applyAlignment="1">
      <alignment horizontal="center" vertical="center"/>
    </xf>
    <xf numFmtId="0" applyNumberFormat="1" fontId="0" applyFont="1" fillId="0" applyFill="1" borderId="1" applyBorder="1" applyAlignment="1">
      <alignment wrapText="1"/>
    </xf>
    <xf numFmtId="0" applyNumberFormat="1" fontId="2" applyFont="1" fillId="2" applyFill="1" borderId="2" applyBorder="1" applyAlignment="1">
      <alignment vertical="center" wrapText="1"/>
    </xf>
    <xf numFmtId="0" applyNumberFormat="1" fontId="2" applyFont="1" fillId="2" applyFill="1" borderId="2" applyBorder="1" applyAlignment="1">
      <alignment horizontal="center" vertical="center" wrapText="1"/>
    </xf>
    <xf numFmtId="0" applyNumberFormat="1" fontId="3" applyFont="1" fillId="3" applyFill="1" borderId="2" applyBorder="1" applyAlignment="1">
      <alignment vertical="center" wrapText="1"/>
    </xf>
    <xf numFmtId="0" applyNumberFormat="1" fontId="3" applyFont="1" fillId="4" applyFill="1" borderId="2" applyBorder="1" applyAlignment="1">
      <alignment vertical="center" wrapText="1"/>
    </xf>
    <xf numFmtId="2" applyNumberFormat="1" fontId="3" applyFont="1" fillId="4" applyFill="1" borderId="2" applyBorder="1" applyAlignment="1">
      <alignment horizontal="left" vertical="center"/>
    </xf>
    <xf numFmtId="2" applyNumberFormat="1" fontId="3" applyFont="1" fillId="5" applyFill="1" borderId="2" applyBorder="1" applyAlignment="1">
      <alignment vertical="center"/>
    </xf>
    <xf numFmtId="2" applyNumberFormat="1" fontId="3" applyFont="1" fillId="3" applyFill="1" borderId="2" applyBorder="1" applyAlignment="1">
      <alignment vertical="center" wrapText="1"/>
    </xf>
    <xf numFmtId="2" applyNumberFormat="1" fontId="3" applyFont="1" fillId="3" applyFill="1" borderId="2" applyBorder="1" applyAlignment="1">
      <alignment vertical="center"/>
    </xf>
    <xf numFmtId="2" applyNumberFormat="1" fontId="3" applyFont="1" fillId="6" applyFill="1" borderId="2" applyBorder="1" applyAlignment="1">
      <alignment vertical="center"/>
    </xf>
    <xf numFmtId="2" applyNumberFormat="1" fontId="3" applyFont="1" fillId="7" applyFill="1" borderId="2" applyBorder="1" applyAlignment="1">
      <alignment vertical="center"/>
    </xf>
    <xf numFmtId="2" applyNumberFormat="1" fontId="2" applyFont="1" fillId="4" applyFill="1" borderId="2" applyBorder="1" applyAlignment="1">
      <alignment horizontal="center" vertical="center"/>
    </xf>
    <xf numFmtId="0" applyNumberFormat="1" fontId="4" applyFont="1" fillId="4" applyFill="1" borderId="2" applyBorder="1" applyAlignment="1">
      <alignment vertical="center" wrapText="1"/>
    </xf>
    <xf numFmtId="2" applyNumberFormat="1" fontId="4" applyFont="1" fillId="4" applyFill="1" borderId="2" applyBorder="1" applyAlignment="1">
      <alignment horizontal="left" vertical="center"/>
    </xf>
    <xf numFmtId="0" applyNumberFormat="1" fontId="0" applyFont="1" fillId="0" applyFill="1" borderId="3" applyBorder="1" applyAlignment="1">
      <alignment wrapText="1"/>
    </xf>
  </cellXfs>
  <cellStyles count="6">
    <cellStyle name="Normal" xfId="0"/>
    <cellStyle name="Percent" xfId="1"/>
    <cellStyle name="Currency" xfId="2"/>
    <cellStyle name="Currency[0]" xfId="3"/>
    <cellStyle name="Comma" xfId="4"/>
    <cellStyle name="Comma[0]" xfId="5"/>
  </cellStyles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92D050"/>
      <rgbColor rgb="00FFC000"/>
      <rgbColor rgb="00D2DBE5"/>
      <rgbColor rgb="00EEECE1"/>
      <rgbColor rgb="007992B1"/>
      <rgbColor rgb="0093CDDD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styles" Target="styles.xml"></Relationship><Relationship Id="rId3" Type="http://schemas.openxmlformats.org/officeDocument/2006/relationships/sharedStrings" Target="sharedStrings.xml"></Relationship><Relationship Id="rId4" Type="http://schemas.openxmlformats.org/officeDocument/2006/relationships/theme" Target="theme/theme1.xml"></Relationship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></Relationship><Relationship Id="rId2" Type="http://schemas.openxmlformats.org/officeDocument/2006/relationships/vmlDrawing" Target="../drawings/vmlDrawing1.vml"></Relationship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 topLeftCell="A1">
      <selection activeCell="A1" sqref="A1"/>
    </sheetView>
  </sheetViews>
  <sheetFormatPr defaultColWidth="9.140625" defaultRowHeight="12.75" customHeight="1"/>
  <cols>
    <col min="1" max="1" width="5.140625" style="0" customWidth="1"/>
    <col min="2" max="2" width="39.285156" style="0" customWidth="1"/>
    <col min="3" max="3" width="26.0" style="0" customWidth="1"/>
    <col min="4" max="4" width="90.85547" style="0" customWidth="1"/>
    <col min="5" max="5" width="15.140625" style="0" customWidth="1"/>
    <col min="6" max="6" width="13.425781" style="0" customWidth="1"/>
    <col min="7" max="7" width="10.425781" style="0" customWidth="1"/>
    <col min="8" max="8" width="6.4257812" style="0" customWidth="1"/>
    <col min="9" max="9" width="13.855469" style="0" customWidth="1"/>
    <col min="10" max="10" width="6.5703125" style="0" customWidth="1"/>
    <col min="11" max="11" width="12.5703125" style="0" customWidth="1"/>
    <col min="12" max="12" width="10.285156" style="0" customWidth="1"/>
    <col min="13" max="13" width="9.0" style="0" customWidth="1"/>
  </cols>
  <sheetData>
    <row r="1" ht="18.75">
      <c r="A1" s="1" t="s">
        <v>39</v>
      </c>
    </row>
    <row r="2" ht="18.7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57">
      <c r="A3" s="4" t="s">
        <v>21</v>
      </c>
      <c r="B3" s="4" t="s">
        <v>1</v>
      </c>
      <c r="C3" s="4" t="s">
        <v>30</v>
      </c>
      <c r="D3" s="4" t="s">
        <v>5</v>
      </c>
      <c r="E3" s="4" t="s">
        <v>10</v>
      </c>
      <c r="F3" s="5" t="s">
        <v>20</v>
      </c>
      <c r="G3" s="5" t="s">
        <v>35</v>
      </c>
      <c r="H3" s="5" t="s">
        <v>42</v>
      </c>
      <c r="I3" s="5" t="s">
        <v>18</v>
      </c>
      <c r="J3" s="5" t="s">
        <v>4</v>
      </c>
      <c r="K3" s="4" t="s">
        <v>8</v>
      </c>
      <c r="L3" s="5" t="s">
        <v>17</v>
      </c>
      <c r="M3" s="5" t="s">
        <v>27</v>
      </c>
    </row>
    <row r="4" ht="57">
      <c r="A4" s="6" t="n">
        <v>1.0</v>
      </c>
      <c r="B4" s="7" t="s">
        <v>28</v>
      </c>
      <c r="C4" s="7">
        <f ca="1">HYPERLINK("mailto:bjamj@cin.ufpe.br","bjamj@cin.ufpe.br")</f>
      </c>
      <c r="D4" s="7"/>
      <c r="E4" s="8"/>
      <c r="F4" s="8" t="s">
        <v>29</v>
      </c>
      <c r="G4" s="9"/>
      <c r="H4" s="10"/>
      <c r="I4" s="11"/>
      <c r="J4" s="11"/>
      <c r="K4" s="12"/>
      <c r="L4" s="13"/>
      <c r="M4" s="14"/>
    </row>
    <row r="5" ht="256.5">
      <c r="A5" s="6">
        <f ca="1">A4+1</f>
      </c>
      <c r="B5" s="7" t="s">
        <v>12</v>
      </c>
      <c r="C5" s="7">
        <f ca="1">HYPERLINK("mailto:dfs3@cin.ufpe.br","dfs3@cin.ufpe.br")</f>
      </c>
      <c r="D5" s="7" t="s">
        <v>19</v>
      </c>
      <c r="E5" s="8"/>
      <c r="F5" s="8" t="s">
        <v>29</v>
      </c>
      <c r="G5" s="9"/>
      <c r="H5" s="10"/>
      <c r="I5" s="11"/>
      <c r="J5" s="11"/>
      <c r="K5" s="12"/>
      <c r="L5" s="13"/>
      <c r="M5" s="14"/>
    </row>
    <row r="6" ht="71.25">
      <c r="A6" s="6">
        <f ca="1">A5+1</f>
      </c>
      <c r="B6" s="7" t="s">
        <v>43</v>
      </c>
      <c r="C6" s="7">
        <f ca="1">HYPERLINK("mailto:ejvm@cin.ufpe.br","ejvm@cin.ufpe.br")</f>
      </c>
      <c r="D6" s="7"/>
      <c r="E6" s="8"/>
      <c r="F6" s="8" t="s">
        <v>29</v>
      </c>
      <c r="G6" s="9"/>
      <c r="H6" s="10"/>
      <c r="I6" s="11"/>
      <c r="J6" s="11"/>
      <c r="K6" s="12"/>
      <c r="L6" s="13"/>
      <c r="M6" s="14"/>
    </row>
    <row r="7" ht="99.75">
      <c r="A7" s="6">
        <f ca="1">A6+1</f>
      </c>
      <c r="B7" s="7" t="s">
        <v>13</v>
      </c>
      <c r="C7" s="7">
        <f ca="1">HYPERLINK("mailto:foa@g.cin.ufpe.br","foa@g.cin.ufpe.br")</f>
      </c>
      <c r="D7" s="7" t="s">
        <v>22</v>
      </c>
      <c r="E7" s="8"/>
      <c r="F7" s="8" t="s">
        <v>29</v>
      </c>
      <c r="G7" s="9"/>
      <c r="H7" s="10"/>
      <c r="I7" s="11"/>
      <c r="J7" s="11"/>
      <c r="K7" s="12"/>
      <c r="L7" s="13"/>
      <c r="M7" s="14"/>
    </row>
    <row r="8" ht="299.25">
      <c r="A8" s="6">
        <f ca="1">A7+1</f>
      </c>
      <c r="B8" s="7" t="s">
        <v>44</v>
      </c>
      <c r="C8" s="7">
        <f ca="1">HYPERLINK("mailto:georgevalenca@gmail.com","georgevalenca@gmail.com, gavs@cin.ufpe.br")</f>
      </c>
      <c r="D8" s="7" t="s">
        <v>9</v>
      </c>
      <c r="E8" s="8"/>
      <c r="F8" s="8" t="s">
        <v>29</v>
      </c>
      <c r="G8" s="9"/>
      <c r="H8" s="10"/>
      <c r="I8" s="11"/>
      <c r="J8" s="11"/>
      <c r="K8" s="12"/>
      <c r="L8" s="13"/>
      <c r="M8" s="14"/>
    </row>
    <row r="9" ht="370.5">
      <c r="A9" s="6">
        <f ca="1">A8+1</f>
      </c>
      <c r="B9" s="7" t="s">
        <v>31</v>
      </c>
      <c r="C9" s="7">
        <f ca="1">HYPERLINK("mailto:icbf@cin.ufpe.br","icbf@cin.ufpe.br")</f>
      </c>
      <c r="D9" s="7" t="s">
        <v>32</v>
      </c>
      <c r="E9" s="8"/>
      <c r="F9" s="8" t="s">
        <v>29</v>
      </c>
      <c r="G9" s="9"/>
      <c r="H9" s="10"/>
      <c r="I9" s="11"/>
      <c r="J9" s="11"/>
      <c r="K9" s="12"/>
      <c r="L9" s="13"/>
      <c r="M9" s="14"/>
    </row>
    <row r="10" ht="85.5">
      <c r="A10" s="6">
        <f ca="1">A9+1</f>
      </c>
      <c r="B10" s="15" t="s">
        <v>15</v>
      </c>
      <c r="C10" s="7">
        <f ca="1">HYPERLINK("mailto:jaogc@cin.ufpe.br","jaogc@cin.ufpe.br")</f>
      </c>
      <c r="D10" s="7"/>
      <c r="E10" s="8"/>
      <c r="F10" s="16" t="s">
        <v>11</v>
      </c>
      <c r="G10" s="9"/>
      <c r="H10" s="10"/>
      <c r="I10" s="10"/>
      <c r="J10" s="11"/>
      <c r="K10" s="12"/>
      <c r="L10" s="13"/>
      <c r="M10" s="14"/>
    </row>
    <row r="11" ht="71.25">
      <c r="A11" s="6">
        <f ca="1">A10+1</f>
      </c>
      <c r="B11" s="7" t="s">
        <v>23</v>
      </c>
      <c r="C11" s="7">
        <f ca="1">HYPERLINK("mailto:ksra@cin.ufpe.br","ksra@cin.ufpe.br")</f>
      </c>
      <c r="D11" s="7" t="s">
        <v>3</v>
      </c>
      <c r="E11" s="8"/>
      <c r="F11" s="8" t="s">
        <v>29</v>
      </c>
      <c r="G11" s="9"/>
      <c r="H11" s="10"/>
      <c r="I11" s="10"/>
      <c r="J11" s="11"/>
      <c r="K11" s="12"/>
      <c r="L11" s="13"/>
      <c r="M11" s="14"/>
    </row>
    <row r="12" ht="228">
      <c r="A12" s="6">
        <f ca="1">A11+1</f>
      </c>
      <c r="B12" s="7" t="s">
        <v>24</v>
      </c>
      <c r="C12" s="7">
        <f ca="1">HYPERLINK("mailto:lfol@cin.ufpe.br","lfol@cin.ufpe.br")</f>
      </c>
      <c r="D12" s="7" t="s">
        <v>38</v>
      </c>
      <c r="E12" s="8"/>
      <c r="F12" s="8" t="s">
        <v>29</v>
      </c>
      <c r="G12" s="9"/>
      <c r="H12" s="10"/>
      <c r="I12" s="10"/>
      <c r="J12" s="11"/>
      <c r="K12" s="12"/>
      <c r="L12" s="13"/>
      <c r="M12" s="14"/>
    </row>
    <row r="13" ht="313.5">
      <c r="A13" s="6">
        <f ca="1">A12+1</f>
      </c>
      <c r="B13" s="7" t="s">
        <v>26</v>
      </c>
      <c r="C13" s="7">
        <f ca="1">HYPERLINK("mailto:mgm3@cin.ufpe.br","mgm3@cin.ufpe.br")</f>
      </c>
      <c r="D13" s="7" t="s">
        <v>34</v>
      </c>
      <c r="E13" s="8"/>
      <c r="F13" s="8" t="s">
        <v>29</v>
      </c>
      <c r="G13" s="9"/>
      <c r="H13" s="10"/>
      <c r="I13" s="11"/>
      <c r="J13" s="11"/>
      <c r="K13" s="12"/>
      <c r="L13" s="13"/>
      <c r="M13" s="14"/>
    </row>
    <row r="14" ht="71.25">
      <c r="A14" s="6">
        <f ca="1">A13+1</f>
      </c>
      <c r="B14" s="7" t="s">
        <v>25</v>
      </c>
      <c r="C14" s="7">
        <f ca="1">HYPERLINK("mailto:mlgep@cin.ufpe.br","mlgep@cin.ufpe.br")</f>
      </c>
      <c r="D14" s="7" t="s">
        <v>14</v>
      </c>
      <c r="E14" s="8"/>
      <c r="F14" s="8" t="s">
        <v>29</v>
      </c>
      <c r="G14" s="9"/>
      <c r="H14" s="10"/>
      <c r="I14" s="11"/>
      <c r="J14" s="11"/>
      <c r="K14" s="12"/>
      <c r="L14" s="13"/>
      <c r="M14" s="14"/>
    </row>
    <row r="15" ht="114">
      <c r="A15" s="6">
        <f ca="1">A14+1</f>
      </c>
      <c r="B15" s="7" t="s">
        <v>33</v>
      </c>
      <c r="C15" s="7">
        <f ca="1">HYPERLINK("mailto:mjmcj@cin.ufpe.br","mjmcj@cin.ufpe.br")</f>
      </c>
      <c r="D15" s="7" t="s">
        <v>7</v>
      </c>
      <c r="E15" s="8"/>
      <c r="F15" s="8"/>
      <c r="G15" s="9"/>
      <c r="H15" s="10"/>
      <c r="I15" s="11"/>
      <c r="J15" s="11"/>
      <c r="K15" s="12"/>
      <c r="L15" s="13"/>
      <c r="M15" s="14"/>
    </row>
    <row r="16" ht="28.5">
      <c r="A16" s="6">
        <f ca="1">A15+1</f>
      </c>
      <c r="B16" s="15" t="s">
        <v>40</v>
      </c>
      <c r="C16" s="7">
        <f ca="1">HYPERLINK("mailto:ms@cin.ufpe.br","ms@cin.ufpe.br")</f>
      </c>
      <c r="D16" s="7"/>
      <c r="E16" s="8"/>
      <c r="F16" s="16" t="s">
        <v>11</v>
      </c>
      <c r="G16" s="9"/>
      <c r="H16" s="10"/>
      <c r="I16" s="11"/>
      <c r="J16" s="11"/>
      <c r="K16" s="12"/>
      <c r="L16" s="13"/>
      <c r="M16" s="14"/>
    </row>
    <row r="17" ht="28.5">
      <c r="A17" s="6">
        <f ca="1">A16+1</f>
      </c>
      <c r="B17" s="15" t="s">
        <v>37</v>
      </c>
      <c r="C17" s="7">
        <f ca="1">HYPERLINK("mailto:pam3@cin.ufpe.br","pam3@cin.ufpe.br")</f>
      </c>
      <c r="D17" s="7"/>
      <c r="E17" s="8"/>
      <c r="F17" s="8" t="s">
        <v>29</v>
      </c>
      <c r="G17" s="9"/>
      <c r="H17" s="10"/>
      <c r="I17" s="11"/>
      <c r="J17" s="11"/>
      <c r="K17" s="12"/>
      <c r="L17" s="13"/>
      <c r="M17" s="14"/>
    </row>
    <row r="18" ht="114">
      <c r="A18" s="6">
        <f ca="1">A17+1</f>
      </c>
      <c r="B18" s="7" t="s">
        <v>41</v>
      </c>
      <c r="C18" s="7">
        <f ca="1">HYPERLINK("mailto:rmg3@cin.ufpe.br","rmg3@cin.ufpe.br")</f>
      </c>
      <c r="D18" s="7" t="s">
        <v>36</v>
      </c>
      <c r="E18" s="8"/>
      <c r="F18" s="8" t="s">
        <v>29</v>
      </c>
      <c r="G18" s="9"/>
      <c r="H18" s="10"/>
      <c r="I18" s="11"/>
      <c r="J18" s="11"/>
      <c r="K18" s="12"/>
      <c r="L18" s="13"/>
      <c r="M18" s="14"/>
    </row>
    <row r="19" ht="57">
      <c r="A19" s="6">
        <f ca="1">A18+1</f>
      </c>
      <c r="B19" s="15" t="s">
        <v>0</v>
      </c>
      <c r="C19" s="7">
        <f ca="1">HYPERLINK("mailto:rcag@cin.ufpe.br","rcag@cin.ufpe.br")</f>
      </c>
      <c r="D19" s="7"/>
      <c r="E19" s="8"/>
      <c r="F19" s="8" t="s">
        <v>29</v>
      </c>
      <c r="G19" s="9"/>
      <c r="H19" s="10"/>
      <c r="I19" s="11"/>
      <c r="J19" s="11"/>
      <c r="K19" s="12"/>
      <c r="L19" s="13"/>
      <c r="M19" s="14"/>
    </row>
    <row r="20" ht="42.75">
      <c r="A20" s="6">
        <f ca="1">A19+1</f>
      </c>
      <c r="B20" s="7" t="s">
        <v>16</v>
      </c>
      <c r="C20" s="7">
        <f ca="1">HYPERLINK("mailto:rr4@cin.ufpe.br","rr4@cin.ufpe.br")</f>
      </c>
      <c r="D20" s="7"/>
      <c r="E20" s="8"/>
      <c r="F20" s="8" t="s">
        <v>6</v>
      </c>
      <c r="G20" s="9"/>
      <c r="H20" s="10"/>
      <c r="I20" s="11"/>
      <c r="J20" s="11"/>
      <c r="K20" s="12"/>
      <c r="L20" s="13"/>
      <c r="M20" s="14"/>
    </row>
    <row r="21" ht="99.75">
      <c r="A21" s="6">
        <f ca="1">A20+1</f>
      </c>
      <c r="B21" s="7" t="s">
        <v>45</v>
      </c>
      <c r="C21" s="7">
        <f ca="1">HYPERLINK("mailto:vagar@cin.ufpe.br","vagar@cin.ufpe.br")</f>
      </c>
      <c r="D21" s="7" t="s">
        <v>2</v>
      </c>
      <c r="E21" s="8"/>
      <c r="F21" s="8" t="s">
        <v>29</v>
      </c>
      <c r="G21" s="9"/>
      <c r="H21" s="10"/>
      <c r="I21" s="11"/>
      <c r="J21" s="11"/>
      <c r="K21" s="12"/>
      <c r="L21" s="13"/>
      <c r="M21" s="14"/>
    </row>
    <row r="22" ht="14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ht="12.75" customHeight="1"/>
  </sheetData>
  <mergeCells count="2">
    <mergeCell ref="A1:M1"/>
    <mergeCell ref="A2:I2"/>
  </mergeCells>
  <printOptions/>
  <pageMargins left="0.75" right="0.75" top="1.0" bottom="1.0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